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No Log" sheetId="2" state="visible" r:id="rId4"/>
    <sheet name="Dashboard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<sst xmlns="http://schemas.openxmlformats.org/spreadsheetml/2006/main" count="97" uniqueCount="82">
  <si>
    <t xml:space="preserve">The No Log</t>
  </si>
  <si>
    <t xml:space="preserve">Collect a hundred rejections. Write down what each one actually meant. The next hundred get easier.</t>
  </si>
  <si>
    <t xml:space="preserve">How to use it</t>
  </si>
  <si>
    <t xml:space="preserve">1.</t>
  </si>
  <si>
    <t xml:space="preserve">Every time someone says no, add a row on the No Log tab.</t>
  </si>
  <si>
    <t xml:space="preserve">2.</t>
  </si>
  <si>
    <t xml:space="preserve">Pick which of the 7 Deadly No’s it was, and whether they were your ideal customer, from the dropdowns.</t>
  </si>
  <si>
    <t xml:space="preserve">3.</t>
  </si>
  <si>
    <t xml:space="preserve">Write what they said, then your honest read of what it meant.</t>
  </si>
  <si>
    <t xml:space="preserve">4.</t>
  </si>
  <si>
    <t xml:space="preserve">Check the Dashboard tab. Only change your pitch based on no’s from the right customers.</t>
  </si>
  <si>
    <t xml:space="preserve">5.</t>
  </si>
  <si>
    <t xml:space="preserve">Your goal: 100 no’s. The grid on the Dashboard fills in as you go.</t>
  </si>
  <si>
    <t xml:space="preserve">What to edit</t>
  </si>
  <si>
    <t xml:space="preserve">Shaded cells on the No Log tab are yours to fill in. Everything on the Dashboard calculates itself — no need to touch it.</t>
  </si>
  <si>
    <t xml:space="preserve">The 7 Deadly No’s</t>
  </si>
  <si>
    <t xml:space="preserve">Type of no</t>
  </si>
  <si>
    <t xml:space="preserve">What it sounds like</t>
  </si>
  <si>
    <t xml:space="preserve">What it usually means</t>
  </si>
  <si>
    <t xml:space="preserve">What to do</t>
  </si>
  <si>
    <t xml:space="preserve">Knee-Jerker</t>
  </si>
  <si>
    <t xml:space="preserve">“We’re all set.”</t>
  </si>
  <si>
    <t xml:space="preserve">Reflex no before they’ve heard you. Not about your product.</t>
  </si>
  <si>
    <t xml:space="preserve">Pre-qualify, then ask for a time on their calendar instead of an instant review.</t>
  </si>
  <si>
    <t xml:space="preserve">Circle Backer</t>
  </si>
  <si>
    <t xml:space="preserve">“Let me get back to you.”</t>
  </si>
  <si>
    <t xml:space="preserve">Needs time, info, or someone else’s buy-in — or it’s a polite brush-off.</t>
  </si>
  <si>
    <t xml:space="preserve">Ask what next steps and timing look like, and what’s missing for their team to move.</t>
  </si>
  <si>
    <t xml:space="preserve">Info Monster</t>
  </si>
  <si>
    <t xml:space="preserve">“Send me more information.”</t>
  </si>
  <si>
    <t xml:space="preserve">Research, not commitment. Often used to benchmark their current supplier.</t>
  </si>
  <si>
    <t xml:space="preserve">Before sending, ask about decision timing, deal size, and which gaps they want filled.</t>
  </si>
  <si>
    <t xml:space="preserve">Budget King</t>
  </si>
  <si>
    <t xml:space="preserve">“It’s not in the budget.”</t>
  </si>
  <si>
    <t xml:space="preserve">Timing or authority, not value. The person you talk to may not control the money.</t>
  </si>
  <si>
    <t xml:space="preserve">Show tiered options at different price points and ask when budget is allocated.</t>
  </si>
  <si>
    <t xml:space="preserve">Catch Me If You Can</t>
  </si>
  <si>
    <t xml:space="preserve">“Follow up in a few months.”</t>
  </si>
  <si>
    <t xml:space="preserve">A future no dressed up as process.</t>
  </si>
  <si>
    <t xml:space="preserve">Set your own timeline, and get their target launch date on record.</t>
  </si>
  <si>
    <t xml:space="preserve">Ghoster</t>
  </si>
  <si>
    <t xml:space="preserve">(silence)</t>
  </si>
  <si>
    <t xml:space="preserve">Weak pre-qualification, no urgency, or a product that didn’t stand out.</t>
  </si>
  <si>
    <t xml:space="preserve">Name it directly and kindly. Try a one-liner: “Is this dead?”</t>
  </si>
  <si>
    <t xml:space="preserve">Balloon Popper</t>
  </si>
  <si>
    <t xml:space="preserve">“But what about…”</t>
  </si>
  <si>
    <t xml:space="preserve">They’re defending the incumbent. Usually a no now and later.</t>
  </si>
  <si>
    <t xml:space="preserve">Spot it early, stop defending, and switch to learning why.</t>
  </si>
  <si>
    <t xml:space="preserve">Other</t>
  </si>
  <si>
    <t xml:space="preserve">—</t>
  </si>
  <si>
    <t xml:space="preserve">Doesn’t fit the seven.</t>
  </si>
  <si>
    <t xml:space="preserve">Describe it in the log. If it keeps happening, it’s a new pattern.</t>
  </si>
  <si>
    <t xml:space="preserve">From No Startup Left Behind — reagantpollack.substack.com</t>
  </si>
  <si>
    <t xml:space="preserve">Fill in the shaded cells. Row 4 is an example — leave it or delete its text; it isn’t counted.</t>
  </si>
  <si>
    <t xml:space="preserve">#</t>
  </si>
  <si>
    <t xml:space="preserve">Date</t>
  </si>
  <si>
    <t xml:space="preserve">Who said no</t>
  </si>
  <si>
    <t xml:space="preserve">Their role</t>
  </si>
  <si>
    <t xml:space="preserve">Which no?</t>
  </si>
  <si>
    <t xml:space="preserve">What they said</t>
  </si>
  <si>
    <t xml:space="preserve">What it actually meant</t>
  </si>
  <si>
    <t xml:space="preserve">Ideal customer?</t>
  </si>
  <si>
    <t xml:space="preserve">What I’ll change next time</t>
  </si>
  <si>
    <t xml:space="preserve">Ex.</t>
  </si>
  <si>
    <t xml:space="preserve">2026-09-15</t>
  </si>
  <si>
    <t xml:space="preserve">Acme Retail</t>
  </si>
  <si>
    <t xml:space="preserve">Category buyer</t>
  </si>
  <si>
    <t xml:space="preserve">“Can you send samples and a price file?”</t>
  </si>
  <si>
    <t xml:space="preserve">Benchmarking their current supplier. No launch date.</t>
  </si>
  <si>
    <t xml:space="preserve">Yes</t>
  </si>
  <si>
    <t xml:space="preserve">Ask about decision timing before sending samples.</t>
  </si>
  <si>
    <t xml:space="preserve">Dashboard</t>
  </si>
  <si>
    <t xml:space="preserve">Calculates from the No Log tab. Nothing to edit here.</t>
  </si>
  <si>
    <t xml:space="preserve">Your 100</t>
  </si>
  <si>
    <t xml:space="preserve">No’s logged</t>
  </si>
  <si>
    <t xml:space="preserve">To go</t>
  </si>
  <si>
    <t xml:space="preserve">Progress</t>
  </si>
  <si>
    <t xml:space="preserve">Right customer</t>
  </si>
  <si>
    <t xml:space="preserve">Not sure</t>
  </si>
  <si>
    <t xml:space="preserve">Wrong customer</t>
  </si>
  <si>
    <t xml:space="preserve">What your no’s are telling you</t>
  </si>
  <si>
    <t xml:space="preserve">All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</si>
</sst>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General"/>
    <numFmt numFmtId="167" formatCode=";;;"/>
    <numFmt numFmtId="168" formatCode="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D2740"/>
      <name val="Arial"/>
      <family val="0"/>
      <charset val="1"/>
    </font>
    <font>
      <sz val="11"/>
      <color rgb="FF5E6577"/>
      <name val="Arial"/>
      <family val="0"/>
      <charset val="1"/>
    </font>
    <font>
      <b val="true"/>
      <sz val="13"/>
      <color rgb="FF1D2740"/>
      <name val="Arial"/>
      <family val="0"/>
      <charset val="1"/>
    </font>
    <font>
      <b val="true"/>
      <sz val="10"/>
      <color rgb="FF1D2740"/>
      <name val="Arial"/>
      <family val="0"/>
      <charset val="1"/>
    </font>
    <font>
      <sz val="10"/>
      <color rgb="FF1D274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1D2740"/>
      <name val="Arial"/>
      <family val="0"/>
      <charset val="1"/>
    </font>
    <font>
      <i val="true"/>
      <sz val="9"/>
      <color rgb="FF5E6577"/>
      <name val="Arial"/>
      <family val="0"/>
      <charset val="1"/>
    </font>
    <font>
      <b val="true"/>
      <sz val="16"/>
      <color rgb="FF1D2740"/>
      <name val="Arial"/>
      <family val="0"/>
      <charset val="1"/>
    </font>
    <font>
      <sz val="9"/>
      <color rgb="FF5E6577"/>
      <name val="Arial"/>
      <family val="0"/>
      <charset val="1"/>
    </font>
    <font>
      <b val="true"/>
      <sz val="20"/>
      <color rgb="FF1D2740"/>
      <name val="Arial"/>
      <family val="0"/>
      <charset val="1"/>
    </font>
    <font>
      <b val="true"/>
      <sz val="12"/>
      <color rgb="FF1D2740"/>
      <name val="Arial"/>
      <family val="0"/>
      <charset val="1"/>
    </font>
    <font>
      <b val="true"/>
      <sz val="18"/>
      <color rgb="FF1D2740"/>
      <name val="Arial"/>
      <family val="0"/>
      <charset val="1"/>
    </font>
    <font>
      <b val="true"/>
      <sz val="11"/>
      <color rgb="FF1D274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4D6"/>
        <bgColor rgb="FFF9F9F9"/>
      </patternFill>
    </fill>
    <fill>
      <patternFill patternType="solid">
        <fgColor rgb="FF1D2740"/>
        <bgColor rgb="FF003366"/>
      </patternFill>
    </fill>
    <fill>
      <patternFill patternType="solid">
        <fgColor rgb="FFE8EAEE"/>
        <bgColor rgb="FFF9F9F9"/>
      </patternFill>
    </fill>
    <fill>
      <patternFill patternType="solid">
        <fgColor rgb="FFB7791F"/>
        <bgColor rgb="FFFF6600"/>
      </patternFill>
    </fill>
    <fill>
      <patternFill patternType="solid">
        <fgColor rgb="FFB9BECA"/>
        <bgColor rgb="FF99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6D9DF"/>
      </left>
      <right style="thin">
        <color rgb="FFD6D9DF"/>
      </right>
      <top style="thin">
        <color rgb="FFD6D9DF"/>
      </top>
      <bottom style="thin">
        <color rgb="FFD6D9D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1D2740"/>
        </patternFill>
      </fill>
    </dxf>
    <dxf>
      <fill>
        <patternFill>
          <bgColor rgb="FFB7791F"/>
        </patternFill>
      </fill>
    </dxf>
    <dxf>
      <fill>
        <patternFill>
          <bgColor rgb="FFB9BEC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7791F"/>
      <rgbColor rgb="FF800080"/>
      <rgbColor rgb="FF008080"/>
      <rgbColor rgb="FFB9BECA"/>
      <rgbColor rgb="FF878787"/>
      <rgbColor rgb="FF9999FF"/>
      <rgbColor rgb="FF993366"/>
      <rgbColor rgb="FFFFF4D6"/>
      <rgbColor rgb="FFE8EAEE"/>
      <rgbColor rgb="FF660066"/>
      <rgbColor rgb="FFFF8080"/>
      <rgbColor rgb="FF0066CC"/>
      <rgbColor rgb="FFD6D9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E65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27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No’s by type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Dashboard!C16</c:f>
              <c:strCache>
                <c:ptCount val="1"/>
                <c:pt idx="0">
                  <c:v>All</c:v>
                </c:pt>
              </c:strCache>
            </c:strRef>
          </c:tx>
          <c:spPr>
            <a:solidFill>
              <a:srgbClr val="b9beca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Dashboard!$B$17:$B$24</c:f>
              <c:strCache>
                <c:ptCount val="8"/>
                <c:pt idx="0">
                  <c:v>Knee-Jerker</c:v>
                </c:pt>
                <c:pt idx="1">
                  <c:v>Circle Backer</c:v>
                </c:pt>
                <c:pt idx="2">
                  <c:v>Info Monster</c:v>
                </c:pt>
                <c:pt idx="3">
                  <c:v>Budget King</c:v>
                </c:pt>
                <c:pt idx="4">
                  <c:v>Catch Me If You Can</c:v>
                </c:pt>
                <c:pt idx="5">
                  <c:v>Ghoster</c:v>
                </c:pt>
                <c:pt idx="6">
                  <c:v>Balloon Popper</c:v>
                </c:pt>
                <c:pt idx="7">
                  <c:v>Other</c:v>
                </c:pt>
              </c:strCache>
            </c:strRef>
          </c:cat>
          <c:val>
            <c:numRef>
              <c:f>Dashboard!$C$17:$C$24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1"/>
          <c:order val="1"/>
          <c:tx>
            <c:strRef>
              <c:f>Dashboard!D16</c:f>
              <c:strCache>
                <c:ptCount val="1"/>
                <c:pt idx="0">
                  <c:v>Right customer</c:v>
                </c:pt>
              </c:strCache>
            </c:strRef>
          </c:tx>
          <c:spPr>
            <a:solidFill>
              <a:srgbClr val="1d274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Dashboard!$B$17:$B$24</c:f>
              <c:strCache>
                <c:ptCount val="8"/>
                <c:pt idx="0">
                  <c:v>Knee-Jerker</c:v>
                </c:pt>
                <c:pt idx="1">
                  <c:v>Circle Backer</c:v>
                </c:pt>
                <c:pt idx="2">
                  <c:v>Info Monster</c:v>
                </c:pt>
                <c:pt idx="3">
                  <c:v>Budget King</c:v>
                </c:pt>
                <c:pt idx="4">
                  <c:v>Catch Me If You Can</c:v>
                </c:pt>
                <c:pt idx="5">
                  <c:v>Ghoster</c:v>
                </c:pt>
                <c:pt idx="6">
                  <c:v>Balloon Popper</c:v>
                </c:pt>
                <c:pt idx="7">
                  <c:v>Other</c:v>
                </c:pt>
              </c:strCache>
            </c:strRef>
          </c:cat>
          <c:val>
            <c:numRef>
              <c:f>Dashboard!$D$17:$D$24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gapWidth val="150"/>
        <c:overlap val="0"/>
        <c:axId val="80170935"/>
        <c:axId val="30032957"/>
      </c:barChart>
      <c:catAx>
        <c:axId val="80170935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032957"/>
        <c:crosses val="autoZero"/>
        <c:auto val="1"/>
        <c:lblAlgn val="ctr"/>
        <c:lblOffset val="100"/>
        <c:noMultiLvlLbl val="0"/>
      </c:catAx>
      <c:valAx>
        <c:axId val="3003295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017093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25</xdr:row>
      <xdr:rowOff>70560</xdr:rowOff>
    </xdr:from>
    <xdr:to>
      <xdr:col>13</xdr:col>
      <xdr:colOff>16560</xdr:colOff>
      <xdr:row>41</xdr:row>
      <xdr:rowOff>82080</xdr:rowOff>
    </xdr:to>
    <xdr:graphicFrame>
      <xdr:nvGraphicFramePr>
        <xdr:cNvPr id="0" name="Chart 1"/>
        <xdr:cNvGraphicFramePr/>
      </xdr:nvGraphicFramePr>
      <xdr:xfrm>
        <a:off x="211320" y="5943600"/>
        <a:ext cx="611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eagantpollack.substack.com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26"/>
    <col collapsed="false" customWidth="true" hidden="false" outlineLevel="0" max="4" min="4" style="0" width="48"/>
    <col collapsed="false" customWidth="true" hidden="false" outlineLevel="0" max="5" min="5" style="0" width="52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6.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  <c r="C6" s="5" t="s">
        <v>4</v>
      </c>
      <c r="D6" s="5"/>
      <c r="E6" s="5"/>
    </row>
    <row r="7" customFormat="false" ht="15" hidden="false" customHeight="false" outlineLevel="0" collapsed="false">
      <c r="B7" s="4" t="s">
        <v>5</v>
      </c>
      <c r="C7" s="5" t="s">
        <v>6</v>
      </c>
      <c r="D7" s="5"/>
      <c r="E7" s="5"/>
    </row>
    <row r="8" customFormat="false" ht="15" hidden="false" customHeight="false" outlineLevel="0" collapsed="false">
      <c r="B8" s="4" t="s">
        <v>7</v>
      </c>
      <c r="C8" s="5" t="s">
        <v>8</v>
      </c>
      <c r="D8" s="5"/>
      <c r="E8" s="5"/>
    </row>
    <row r="9" customFormat="false" ht="15" hidden="false" customHeight="false" outlineLevel="0" collapsed="false">
      <c r="B9" s="4" t="s">
        <v>9</v>
      </c>
      <c r="C9" s="5" t="s">
        <v>10</v>
      </c>
      <c r="D9" s="5"/>
      <c r="E9" s="5"/>
    </row>
    <row r="10" customFormat="false" ht="15" hidden="false" customHeight="false" outlineLevel="0" collapsed="false">
      <c r="B10" s="4" t="s">
        <v>11</v>
      </c>
      <c r="C10" s="5" t="s">
        <v>12</v>
      </c>
      <c r="D10" s="5"/>
      <c r="E10" s="5"/>
    </row>
    <row r="12" customFormat="false" ht="16.15" hidden="false" customHeight="false" outlineLevel="0" collapsed="false">
      <c r="B12" s="3" t="s">
        <v>13</v>
      </c>
    </row>
    <row r="13" customFormat="false" ht="15" hidden="false" customHeight="false" outlineLevel="0" collapsed="false">
      <c r="B13" s="6"/>
      <c r="C13" s="5" t="s">
        <v>14</v>
      </c>
      <c r="D13" s="5"/>
      <c r="E13" s="5"/>
    </row>
    <row r="15" customFormat="false" ht="16.15" hidden="false" customHeight="false" outlineLevel="0" collapsed="false">
      <c r="B15" s="3" t="s">
        <v>15</v>
      </c>
    </row>
    <row r="16" customFormat="false" ht="15" hidden="false" customHeight="false" outlineLevel="0" collapsed="false">
      <c r="B16" s="7" t="s">
        <v>16</v>
      </c>
      <c r="C16" s="7" t="s">
        <v>17</v>
      </c>
      <c r="D16" s="7" t="s">
        <v>18</v>
      </c>
      <c r="E16" s="7" t="s">
        <v>19</v>
      </c>
    </row>
    <row r="17" customFormat="false" ht="31.5" hidden="false" customHeight="true" outlineLevel="0" collapsed="false">
      <c r="B17" s="8" t="s">
        <v>20</v>
      </c>
      <c r="C17" s="9" t="s">
        <v>21</v>
      </c>
      <c r="D17" s="10" t="s">
        <v>22</v>
      </c>
      <c r="E17" s="10" t="s">
        <v>23</v>
      </c>
    </row>
    <row r="18" customFormat="false" ht="31.5" hidden="false" customHeight="true" outlineLevel="0" collapsed="false">
      <c r="B18" s="8" t="s">
        <v>24</v>
      </c>
      <c r="C18" s="9" t="s">
        <v>25</v>
      </c>
      <c r="D18" s="10" t="s">
        <v>26</v>
      </c>
      <c r="E18" s="10" t="s">
        <v>27</v>
      </c>
    </row>
    <row r="19" customFormat="false" ht="31.5" hidden="false" customHeight="true" outlineLevel="0" collapsed="false">
      <c r="B19" s="8" t="s">
        <v>28</v>
      </c>
      <c r="C19" s="9" t="s">
        <v>29</v>
      </c>
      <c r="D19" s="10" t="s">
        <v>30</v>
      </c>
      <c r="E19" s="10" t="s">
        <v>31</v>
      </c>
    </row>
    <row r="20" customFormat="false" ht="31.5" hidden="false" customHeight="true" outlineLevel="0" collapsed="false">
      <c r="B20" s="8" t="s">
        <v>32</v>
      </c>
      <c r="C20" s="9" t="s">
        <v>33</v>
      </c>
      <c r="D20" s="10" t="s">
        <v>34</v>
      </c>
      <c r="E20" s="10" t="s">
        <v>35</v>
      </c>
    </row>
    <row r="21" customFormat="false" ht="31.5" hidden="false" customHeight="true" outlineLevel="0" collapsed="false">
      <c r="B21" s="8" t="s">
        <v>36</v>
      </c>
      <c r="C21" s="9" t="s">
        <v>37</v>
      </c>
      <c r="D21" s="10" t="s">
        <v>38</v>
      </c>
      <c r="E21" s="10" t="s">
        <v>39</v>
      </c>
    </row>
    <row r="22" customFormat="false" ht="31.5" hidden="false" customHeight="true" outlineLevel="0" collapsed="false">
      <c r="B22" s="8" t="s">
        <v>40</v>
      </c>
      <c r="C22" s="9" t="s">
        <v>41</v>
      </c>
      <c r="D22" s="10" t="s">
        <v>42</v>
      </c>
      <c r="E22" s="10" t="s">
        <v>43</v>
      </c>
    </row>
    <row r="23" customFormat="false" ht="31.5" hidden="false" customHeight="true" outlineLevel="0" collapsed="false">
      <c r="B23" s="8" t="s">
        <v>44</v>
      </c>
      <c r="C23" s="9" t="s">
        <v>45</v>
      </c>
      <c r="D23" s="10" t="s">
        <v>46</v>
      </c>
      <c r="E23" s="10" t="s">
        <v>47</v>
      </c>
    </row>
    <row r="24" customFormat="false" ht="31.5" hidden="false" customHeight="true" outlineLevel="0" collapsed="false">
      <c r="B24" s="8" t="s">
        <v>48</v>
      </c>
      <c r="C24" s="9" t="s">
        <v>49</v>
      </c>
      <c r="D24" s="10" t="s">
        <v>50</v>
      </c>
      <c r="E24" s="10" t="s">
        <v>51</v>
      </c>
    </row>
    <row r="26" customFormat="false" ht="15" hidden="false" customHeight="false" outlineLevel="0" collapsed="false">
      <c r="B26" s="11" t="s">
        <v>52</v>
      </c>
    </row>
  </sheetData>
  <mergeCells count="6">
    <mergeCell ref="C6:E6"/>
    <mergeCell ref="C7:E7"/>
    <mergeCell ref="C8:E8"/>
    <mergeCell ref="C9:E9"/>
    <mergeCell ref="C10:E10"/>
    <mergeCell ref="C13:E13"/>
  </mergeCells>
  <hyperlinks>
    <hyperlink ref="B26" r:id="rId1" display="From No Startup Left Behind — reagantpollack.substack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7" min="6" style="0" width="34"/>
    <col collapsed="false" customWidth="true" hidden="false" outlineLevel="0" max="8" min="8" style="0" width="15"/>
    <col collapsed="false" customWidth="true" hidden="false" outlineLevel="0" max="9" min="9" style="0" width="34"/>
  </cols>
  <sheetData>
    <row r="1" customFormat="false" ht="19.7" hidden="false" customHeight="false" outlineLevel="0" collapsed="false">
      <c r="A1" s="12" t="s">
        <v>0</v>
      </c>
    </row>
    <row r="2" customFormat="false" ht="15" hidden="false" customHeight="false" outlineLevel="0" collapsed="false">
      <c r="A2" s="11" t="s">
        <v>53</v>
      </c>
    </row>
    <row r="3" customFormat="false" ht="27.75" hidden="false" customHeight="true" outlineLevel="0" collapsed="false">
      <c r="A3" s="13" t="s">
        <v>54</v>
      </c>
      <c r="B3" s="13" t="s">
        <v>55</v>
      </c>
      <c r="C3" s="13" t="s">
        <v>56</v>
      </c>
      <c r="D3" s="13" t="s">
        <v>57</v>
      </c>
      <c r="E3" s="13" t="s">
        <v>58</v>
      </c>
      <c r="F3" s="13" t="s">
        <v>59</v>
      </c>
      <c r="G3" s="13" t="s">
        <v>60</v>
      </c>
      <c r="H3" s="13" t="s">
        <v>61</v>
      </c>
      <c r="I3" s="13" t="s">
        <v>62</v>
      </c>
    </row>
    <row r="4" customFormat="false" ht="22.35" hidden="false" customHeight="false" outlineLevel="0" collapsed="false">
      <c r="A4" s="14" t="s">
        <v>63</v>
      </c>
      <c r="B4" s="14" t="s">
        <v>64</v>
      </c>
      <c r="C4" s="14" t="s">
        <v>65</v>
      </c>
      <c r="D4" s="14" t="s">
        <v>66</v>
      </c>
      <c r="E4" s="14" t="s">
        <v>28</v>
      </c>
      <c r="F4" s="14" t="s">
        <v>67</v>
      </c>
      <c r="G4" s="14" t="s">
        <v>68</v>
      </c>
      <c r="H4" s="14" t="s">
        <v>69</v>
      </c>
      <c r="I4" s="14" t="s">
        <v>70</v>
      </c>
    </row>
    <row r="5" customFormat="false" ht="15" hidden="false" customHeight="false" outlineLevel="0" collapsed="false">
      <c r="A5" s="15" t="n">
        <v>1</v>
      </c>
      <c r="B5" s="16"/>
      <c r="C5" s="17"/>
      <c r="D5" s="17"/>
      <c r="E5" s="17"/>
      <c r="F5" s="17"/>
      <c r="G5" s="17"/>
      <c r="H5" s="17"/>
      <c r="I5" s="17"/>
    </row>
    <row r="6" customFormat="false" ht="15" hidden="false" customHeight="false" outlineLevel="0" collapsed="false">
      <c r="A6" s="15" t="n">
        <v>2</v>
      </c>
      <c r="B6" s="16"/>
      <c r="C6" s="17"/>
      <c r="D6" s="17"/>
      <c r="E6" s="17"/>
      <c r="F6" s="17"/>
      <c r="G6" s="17"/>
      <c r="H6" s="17"/>
      <c r="I6" s="17"/>
    </row>
    <row r="7" customFormat="false" ht="15" hidden="false" customHeight="false" outlineLevel="0" collapsed="false">
      <c r="A7" s="15" t="n">
        <v>3</v>
      </c>
      <c r="B7" s="16"/>
      <c r="C7" s="17"/>
      <c r="D7" s="17"/>
      <c r="E7" s="17"/>
      <c r="F7" s="17"/>
      <c r="G7" s="17"/>
      <c r="H7" s="17"/>
      <c r="I7" s="17"/>
    </row>
    <row r="8" customFormat="false" ht="15" hidden="false" customHeight="false" outlineLevel="0" collapsed="false">
      <c r="A8" s="15" t="n">
        <v>4</v>
      </c>
      <c r="B8" s="16"/>
      <c r="C8" s="17"/>
      <c r="D8" s="17"/>
      <c r="E8" s="17"/>
      <c r="F8" s="17"/>
      <c r="G8" s="17"/>
      <c r="H8" s="17"/>
      <c r="I8" s="17"/>
    </row>
    <row r="9" customFormat="false" ht="15" hidden="false" customHeight="false" outlineLevel="0" collapsed="false">
      <c r="A9" s="15" t="n">
        <v>5</v>
      </c>
      <c r="B9" s="16"/>
      <c r="C9" s="17"/>
      <c r="D9" s="17"/>
      <c r="E9" s="17"/>
      <c r="F9" s="17"/>
      <c r="G9" s="17"/>
      <c r="H9" s="17"/>
      <c r="I9" s="17"/>
    </row>
    <row r="10" customFormat="false" ht="15" hidden="false" customHeight="false" outlineLevel="0" collapsed="false">
      <c r="A10" s="15" t="n">
        <v>6</v>
      </c>
      <c r="B10" s="16"/>
      <c r="C10" s="17"/>
      <c r="D10" s="17"/>
      <c r="E10" s="17"/>
      <c r="F10" s="17"/>
      <c r="G10" s="17"/>
      <c r="H10" s="17"/>
      <c r="I10" s="17"/>
    </row>
    <row r="11" customFormat="false" ht="15" hidden="false" customHeight="false" outlineLevel="0" collapsed="false">
      <c r="A11" s="15" t="n">
        <v>7</v>
      </c>
      <c r="B11" s="16"/>
      <c r="C11" s="17"/>
      <c r="D11" s="17"/>
      <c r="E11" s="17"/>
      <c r="F11" s="17"/>
      <c r="G11" s="17"/>
      <c r="H11" s="17"/>
      <c r="I11" s="17"/>
    </row>
    <row r="12" customFormat="false" ht="15" hidden="false" customHeight="false" outlineLevel="0" collapsed="false">
      <c r="A12" s="15" t="n">
        <v>8</v>
      </c>
      <c r="B12" s="16"/>
      <c r="C12" s="17"/>
      <c r="D12" s="17"/>
      <c r="E12" s="17"/>
      <c r="F12" s="17"/>
      <c r="G12" s="17"/>
      <c r="H12" s="17"/>
      <c r="I12" s="17"/>
    </row>
    <row r="13" customFormat="false" ht="15" hidden="false" customHeight="false" outlineLevel="0" collapsed="false">
      <c r="A13" s="15" t="n">
        <v>9</v>
      </c>
      <c r="B13" s="16"/>
      <c r="C13" s="17"/>
      <c r="D13" s="17"/>
      <c r="E13" s="17"/>
      <c r="F13" s="17"/>
      <c r="G13" s="17"/>
      <c r="H13" s="17"/>
      <c r="I13" s="17"/>
    </row>
    <row r="14" customFormat="false" ht="15" hidden="false" customHeight="false" outlineLevel="0" collapsed="false">
      <c r="A14" s="15" t="n">
        <v>10</v>
      </c>
      <c r="B14" s="16"/>
      <c r="C14" s="17"/>
      <c r="D14" s="17"/>
      <c r="E14" s="17"/>
      <c r="F14" s="17"/>
      <c r="G14" s="17"/>
      <c r="H14" s="17"/>
      <c r="I14" s="17"/>
    </row>
    <row r="15" customFormat="false" ht="15" hidden="false" customHeight="false" outlineLevel="0" collapsed="false">
      <c r="A15" s="15" t="n">
        <v>11</v>
      </c>
      <c r="B15" s="16"/>
      <c r="C15" s="17"/>
      <c r="D15" s="17"/>
      <c r="E15" s="17"/>
      <c r="F15" s="17"/>
      <c r="G15" s="17"/>
      <c r="H15" s="17"/>
      <c r="I15" s="17"/>
    </row>
    <row r="16" customFormat="false" ht="15" hidden="false" customHeight="false" outlineLevel="0" collapsed="false">
      <c r="A16" s="15" t="n">
        <v>12</v>
      </c>
      <c r="B16" s="16"/>
      <c r="C16" s="17"/>
      <c r="D16" s="17"/>
      <c r="E16" s="17"/>
      <c r="F16" s="17"/>
      <c r="G16" s="17"/>
      <c r="H16" s="17"/>
      <c r="I16" s="17"/>
    </row>
    <row r="17" customFormat="false" ht="15" hidden="false" customHeight="false" outlineLevel="0" collapsed="false">
      <c r="A17" s="15" t="n">
        <v>13</v>
      </c>
      <c r="B17" s="16"/>
      <c r="C17" s="17"/>
      <c r="D17" s="17"/>
      <c r="E17" s="17"/>
      <c r="F17" s="17"/>
      <c r="G17" s="17"/>
      <c r="H17" s="17"/>
      <c r="I17" s="17"/>
    </row>
    <row r="18" customFormat="false" ht="15" hidden="false" customHeight="false" outlineLevel="0" collapsed="false">
      <c r="A18" s="15" t="n">
        <v>14</v>
      </c>
      <c r="B18" s="16"/>
      <c r="C18" s="17"/>
      <c r="D18" s="17"/>
      <c r="E18" s="17"/>
      <c r="F18" s="17"/>
      <c r="G18" s="17"/>
      <c r="H18" s="17"/>
      <c r="I18" s="17"/>
    </row>
    <row r="19" customFormat="false" ht="15" hidden="false" customHeight="false" outlineLevel="0" collapsed="false">
      <c r="A19" s="15" t="n">
        <v>15</v>
      </c>
      <c r="B19" s="16"/>
      <c r="C19" s="17"/>
      <c r="D19" s="17"/>
      <c r="E19" s="17"/>
      <c r="F19" s="17"/>
      <c r="G19" s="17"/>
      <c r="H19" s="17"/>
      <c r="I19" s="17"/>
    </row>
    <row r="20" customFormat="false" ht="15" hidden="false" customHeight="false" outlineLevel="0" collapsed="false">
      <c r="A20" s="15" t="n">
        <v>16</v>
      </c>
      <c r="B20" s="16"/>
      <c r="C20" s="17"/>
      <c r="D20" s="17"/>
      <c r="E20" s="17"/>
      <c r="F20" s="17"/>
      <c r="G20" s="17"/>
      <c r="H20" s="17"/>
      <c r="I20" s="17"/>
    </row>
    <row r="21" customFormat="false" ht="15" hidden="false" customHeight="false" outlineLevel="0" collapsed="false">
      <c r="A21" s="15" t="n">
        <v>17</v>
      </c>
      <c r="B21" s="16"/>
      <c r="C21" s="17"/>
      <c r="D21" s="17"/>
      <c r="E21" s="17"/>
      <c r="F21" s="17"/>
      <c r="G21" s="17"/>
      <c r="H21" s="17"/>
      <c r="I21" s="17"/>
    </row>
    <row r="22" customFormat="false" ht="15" hidden="false" customHeight="false" outlineLevel="0" collapsed="false">
      <c r="A22" s="15" t="n">
        <v>18</v>
      </c>
      <c r="B22" s="16"/>
      <c r="C22" s="17"/>
      <c r="D22" s="17"/>
      <c r="E22" s="17"/>
      <c r="F22" s="17"/>
      <c r="G22" s="17"/>
      <c r="H22" s="17"/>
      <c r="I22" s="17"/>
    </row>
    <row r="23" customFormat="false" ht="15" hidden="false" customHeight="false" outlineLevel="0" collapsed="false">
      <c r="A23" s="15" t="n">
        <v>19</v>
      </c>
      <c r="B23" s="16"/>
      <c r="C23" s="17"/>
      <c r="D23" s="17"/>
      <c r="E23" s="17"/>
      <c r="F23" s="17"/>
      <c r="G23" s="17"/>
      <c r="H23" s="17"/>
      <c r="I23" s="17"/>
    </row>
    <row r="24" customFormat="false" ht="15" hidden="false" customHeight="false" outlineLevel="0" collapsed="false">
      <c r="A24" s="15" t="n">
        <v>20</v>
      </c>
      <c r="B24" s="16"/>
      <c r="C24" s="17"/>
      <c r="D24" s="17"/>
      <c r="E24" s="17"/>
      <c r="F24" s="17"/>
      <c r="G24" s="17"/>
      <c r="H24" s="17"/>
      <c r="I24" s="17"/>
    </row>
    <row r="25" customFormat="false" ht="15" hidden="false" customHeight="false" outlineLevel="0" collapsed="false">
      <c r="A25" s="15" t="n">
        <v>21</v>
      </c>
      <c r="B25" s="16"/>
      <c r="C25" s="17"/>
      <c r="D25" s="17"/>
      <c r="E25" s="17"/>
      <c r="F25" s="17"/>
      <c r="G25" s="17"/>
      <c r="H25" s="17"/>
      <c r="I25" s="17"/>
    </row>
    <row r="26" customFormat="false" ht="15" hidden="false" customHeight="false" outlineLevel="0" collapsed="false">
      <c r="A26" s="15" t="n">
        <v>22</v>
      </c>
      <c r="B26" s="16"/>
      <c r="C26" s="17"/>
      <c r="D26" s="17"/>
      <c r="E26" s="17"/>
      <c r="F26" s="17"/>
      <c r="G26" s="17"/>
      <c r="H26" s="17"/>
      <c r="I26" s="17"/>
    </row>
    <row r="27" customFormat="false" ht="15" hidden="false" customHeight="false" outlineLevel="0" collapsed="false">
      <c r="A27" s="15" t="n">
        <v>23</v>
      </c>
      <c r="B27" s="16"/>
      <c r="C27" s="17"/>
      <c r="D27" s="17"/>
      <c r="E27" s="17"/>
      <c r="F27" s="17"/>
      <c r="G27" s="17"/>
      <c r="H27" s="17"/>
      <c r="I27" s="17"/>
    </row>
    <row r="28" customFormat="false" ht="15" hidden="false" customHeight="false" outlineLevel="0" collapsed="false">
      <c r="A28" s="15" t="n">
        <v>24</v>
      </c>
      <c r="B28" s="16"/>
      <c r="C28" s="17"/>
      <c r="D28" s="17"/>
      <c r="E28" s="17"/>
      <c r="F28" s="17"/>
      <c r="G28" s="17"/>
      <c r="H28" s="17"/>
      <c r="I28" s="17"/>
    </row>
    <row r="29" customFormat="false" ht="15" hidden="false" customHeight="false" outlineLevel="0" collapsed="false">
      <c r="A29" s="15" t="n">
        <v>25</v>
      </c>
      <c r="B29" s="16"/>
      <c r="C29" s="17"/>
      <c r="D29" s="17"/>
      <c r="E29" s="17"/>
      <c r="F29" s="17"/>
      <c r="G29" s="17"/>
      <c r="H29" s="17"/>
      <c r="I29" s="17"/>
    </row>
    <row r="30" customFormat="false" ht="15" hidden="false" customHeight="false" outlineLevel="0" collapsed="false">
      <c r="A30" s="15" t="n">
        <v>26</v>
      </c>
      <c r="B30" s="16"/>
      <c r="C30" s="17"/>
      <c r="D30" s="17"/>
      <c r="E30" s="17"/>
      <c r="F30" s="17"/>
      <c r="G30" s="17"/>
      <c r="H30" s="17"/>
      <c r="I30" s="17"/>
    </row>
    <row r="31" customFormat="false" ht="15" hidden="false" customHeight="false" outlineLevel="0" collapsed="false">
      <c r="A31" s="15" t="n">
        <v>27</v>
      </c>
      <c r="B31" s="16"/>
      <c r="C31" s="17"/>
      <c r="D31" s="17"/>
      <c r="E31" s="17"/>
      <c r="F31" s="17"/>
      <c r="G31" s="17"/>
      <c r="H31" s="17"/>
      <c r="I31" s="17"/>
    </row>
    <row r="32" customFormat="false" ht="15" hidden="false" customHeight="false" outlineLevel="0" collapsed="false">
      <c r="A32" s="15" t="n">
        <v>28</v>
      </c>
      <c r="B32" s="16"/>
      <c r="C32" s="17"/>
      <c r="D32" s="17"/>
      <c r="E32" s="17"/>
      <c r="F32" s="17"/>
      <c r="G32" s="17"/>
      <c r="H32" s="17"/>
      <c r="I32" s="17"/>
    </row>
    <row r="33" customFormat="false" ht="15" hidden="false" customHeight="false" outlineLevel="0" collapsed="false">
      <c r="A33" s="15" t="n">
        <v>29</v>
      </c>
      <c r="B33" s="16"/>
      <c r="C33" s="17"/>
      <c r="D33" s="17"/>
      <c r="E33" s="17"/>
      <c r="F33" s="17"/>
      <c r="G33" s="17"/>
      <c r="H33" s="17"/>
      <c r="I33" s="17"/>
    </row>
    <row r="34" customFormat="false" ht="15" hidden="false" customHeight="false" outlineLevel="0" collapsed="false">
      <c r="A34" s="15" t="n">
        <v>30</v>
      </c>
      <c r="B34" s="16"/>
      <c r="C34" s="17"/>
      <c r="D34" s="17"/>
      <c r="E34" s="17"/>
      <c r="F34" s="17"/>
      <c r="G34" s="17"/>
      <c r="H34" s="17"/>
      <c r="I34" s="17"/>
    </row>
    <row r="35" customFormat="false" ht="15" hidden="false" customHeight="false" outlineLevel="0" collapsed="false">
      <c r="A35" s="15" t="n">
        <v>31</v>
      </c>
      <c r="B35" s="16"/>
      <c r="C35" s="17"/>
      <c r="D35" s="17"/>
      <c r="E35" s="17"/>
      <c r="F35" s="17"/>
      <c r="G35" s="17"/>
      <c r="H35" s="17"/>
      <c r="I35" s="17"/>
    </row>
    <row r="36" customFormat="false" ht="15" hidden="false" customHeight="false" outlineLevel="0" collapsed="false">
      <c r="A36" s="15" t="n">
        <v>32</v>
      </c>
      <c r="B36" s="16"/>
      <c r="C36" s="17"/>
      <c r="D36" s="17"/>
      <c r="E36" s="17"/>
      <c r="F36" s="17"/>
      <c r="G36" s="17"/>
      <c r="H36" s="17"/>
      <c r="I36" s="17"/>
    </row>
    <row r="37" customFormat="false" ht="15" hidden="false" customHeight="false" outlineLevel="0" collapsed="false">
      <c r="A37" s="15" t="n">
        <v>33</v>
      </c>
      <c r="B37" s="16"/>
      <c r="C37" s="17"/>
      <c r="D37" s="17"/>
      <c r="E37" s="17"/>
      <c r="F37" s="17"/>
      <c r="G37" s="17"/>
      <c r="H37" s="17"/>
      <c r="I37" s="17"/>
    </row>
    <row r="38" customFormat="false" ht="15" hidden="false" customHeight="false" outlineLevel="0" collapsed="false">
      <c r="A38" s="15" t="n">
        <v>34</v>
      </c>
      <c r="B38" s="16"/>
      <c r="C38" s="17"/>
      <c r="D38" s="17"/>
      <c r="E38" s="17"/>
      <c r="F38" s="17"/>
      <c r="G38" s="17"/>
      <c r="H38" s="17"/>
      <c r="I38" s="17"/>
    </row>
    <row r="39" customFormat="false" ht="15" hidden="false" customHeight="false" outlineLevel="0" collapsed="false">
      <c r="A39" s="15" t="n">
        <v>35</v>
      </c>
      <c r="B39" s="16"/>
      <c r="C39" s="17"/>
      <c r="D39" s="17"/>
      <c r="E39" s="17"/>
      <c r="F39" s="17"/>
      <c r="G39" s="17"/>
      <c r="H39" s="17"/>
      <c r="I39" s="17"/>
    </row>
    <row r="40" customFormat="false" ht="15" hidden="false" customHeight="false" outlineLevel="0" collapsed="false">
      <c r="A40" s="15" t="n">
        <v>36</v>
      </c>
      <c r="B40" s="16"/>
      <c r="C40" s="17"/>
      <c r="D40" s="17"/>
      <c r="E40" s="17"/>
      <c r="F40" s="17"/>
      <c r="G40" s="17"/>
      <c r="H40" s="17"/>
      <c r="I40" s="17"/>
    </row>
    <row r="41" customFormat="false" ht="15" hidden="false" customHeight="false" outlineLevel="0" collapsed="false">
      <c r="A41" s="15" t="n">
        <v>37</v>
      </c>
      <c r="B41" s="16"/>
      <c r="C41" s="17"/>
      <c r="D41" s="17"/>
      <c r="E41" s="17"/>
      <c r="F41" s="17"/>
      <c r="G41" s="17"/>
      <c r="H41" s="17"/>
      <c r="I41" s="17"/>
    </row>
    <row r="42" customFormat="false" ht="15" hidden="false" customHeight="false" outlineLevel="0" collapsed="false">
      <c r="A42" s="15" t="n">
        <v>38</v>
      </c>
      <c r="B42" s="16"/>
      <c r="C42" s="17"/>
      <c r="D42" s="17"/>
      <c r="E42" s="17"/>
      <c r="F42" s="17"/>
      <c r="G42" s="17"/>
      <c r="H42" s="17"/>
      <c r="I42" s="17"/>
    </row>
    <row r="43" customFormat="false" ht="15" hidden="false" customHeight="false" outlineLevel="0" collapsed="false">
      <c r="A43" s="15" t="n">
        <v>39</v>
      </c>
      <c r="B43" s="16"/>
      <c r="C43" s="17"/>
      <c r="D43" s="17"/>
      <c r="E43" s="17"/>
      <c r="F43" s="17"/>
      <c r="G43" s="17"/>
      <c r="H43" s="17"/>
      <c r="I43" s="17"/>
    </row>
    <row r="44" customFormat="false" ht="15" hidden="false" customHeight="false" outlineLevel="0" collapsed="false">
      <c r="A44" s="15" t="n">
        <v>40</v>
      </c>
      <c r="B44" s="16"/>
      <c r="C44" s="17"/>
      <c r="D44" s="17"/>
      <c r="E44" s="17"/>
      <c r="F44" s="17"/>
      <c r="G44" s="17"/>
      <c r="H44" s="17"/>
      <c r="I44" s="17"/>
    </row>
    <row r="45" customFormat="false" ht="15" hidden="false" customHeight="false" outlineLevel="0" collapsed="false">
      <c r="A45" s="15" t="n">
        <v>41</v>
      </c>
      <c r="B45" s="16"/>
      <c r="C45" s="17"/>
      <c r="D45" s="17"/>
      <c r="E45" s="17"/>
      <c r="F45" s="17"/>
      <c r="G45" s="17"/>
      <c r="H45" s="17"/>
      <c r="I45" s="17"/>
    </row>
    <row r="46" customFormat="false" ht="15" hidden="false" customHeight="false" outlineLevel="0" collapsed="false">
      <c r="A46" s="15" t="n">
        <v>42</v>
      </c>
      <c r="B46" s="16"/>
      <c r="C46" s="17"/>
      <c r="D46" s="17"/>
      <c r="E46" s="17"/>
      <c r="F46" s="17"/>
      <c r="G46" s="17"/>
      <c r="H46" s="17"/>
      <c r="I46" s="17"/>
    </row>
    <row r="47" customFormat="false" ht="15" hidden="false" customHeight="false" outlineLevel="0" collapsed="false">
      <c r="A47" s="15" t="n">
        <v>43</v>
      </c>
      <c r="B47" s="16"/>
      <c r="C47" s="17"/>
      <c r="D47" s="17"/>
      <c r="E47" s="17"/>
      <c r="F47" s="17"/>
      <c r="G47" s="17"/>
      <c r="H47" s="17"/>
      <c r="I47" s="17"/>
    </row>
    <row r="48" customFormat="false" ht="15" hidden="false" customHeight="false" outlineLevel="0" collapsed="false">
      <c r="A48" s="15" t="n">
        <v>44</v>
      </c>
      <c r="B48" s="16"/>
      <c r="C48" s="17"/>
      <c r="D48" s="17"/>
      <c r="E48" s="17"/>
      <c r="F48" s="17"/>
      <c r="G48" s="17"/>
      <c r="H48" s="17"/>
      <c r="I48" s="17"/>
    </row>
    <row r="49" customFormat="false" ht="15" hidden="false" customHeight="false" outlineLevel="0" collapsed="false">
      <c r="A49" s="15" t="n">
        <v>45</v>
      </c>
      <c r="B49" s="16"/>
      <c r="C49" s="17"/>
      <c r="D49" s="17"/>
      <c r="E49" s="17"/>
      <c r="F49" s="17"/>
      <c r="G49" s="17"/>
      <c r="H49" s="17"/>
      <c r="I49" s="17"/>
    </row>
    <row r="50" customFormat="false" ht="15" hidden="false" customHeight="false" outlineLevel="0" collapsed="false">
      <c r="A50" s="15" t="n">
        <v>46</v>
      </c>
      <c r="B50" s="16"/>
      <c r="C50" s="17"/>
      <c r="D50" s="17"/>
      <c r="E50" s="17"/>
      <c r="F50" s="17"/>
      <c r="G50" s="17"/>
      <c r="H50" s="17"/>
      <c r="I50" s="17"/>
    </row>
    <row r="51" customFormat="false" ht="15" hidden="false" customHeight="false" outlineLevel="0" collapsed="false">
      <c r="A51" s="15" t="n">
        <v>47</v>
      </c>
      <c r="B51" s="16"/>
      <c r="C51" s="17"/>
      <c r="D51" s="17"/>
      <c r="E51" s="17"/>
      <c r="F51" s="17"/>
      <c r="G51" s="17"/>
      <c r="H51" s="17"/>
      <c r="I51" s="17"/>
    </row>
    <row r="52" customFormat="false" ht="15" hidden="false" customHeight="false" outlineLevel="0" collapsed="false">
      <c r="A52" s="15" t="n">
        <v>48</v>
      </c>
      <c r="B52" s="16"/>
      <c r="C52" s="17"/>
      <c r="D52" s="17"/>
      <c r="E52" s="17"/>
      <c r="F52" s="17"/>
      <c r="G52" s="17"/>
      <c r="H52" s="17"/>
      <c r="I52" s="17"/>
    </row>
    <row r="53" customFormat="false" ht="15" hidden="false" customHeight="false" outlineLevel="0" collapsed="false">
      <c r="A53" s="15" t="n">
        <v>49</v>
      </c>
      <c r="B53" s="16"/>
      <c r="C53" s="17"/>
      <c r="D53" s="17"/>
      <c r="E53" s="17"/>
      <c r="F53" s="17"/>
      <c r="G53" s="17"/>
      <c r="H53" s="17"/>
      <c r="I53" s="17"/>
    </row>
    <row r="54" customFormat="false" ht="15" hidden="false" customHeight="false" outlineLevel="0" collapsed="false">
      <c r="A54" s="15" t="n">
        <v>50</v>
      </c>
      <c r="B54" s="16"/>
      <c r="C54" s="17"/>
      <c r="D54" s="17"/>
      <c r="E54" s="17"/>
      <c r="F54" s="17"/>
      <c r="G54" s="17"/>
      <c r="H54" s="17"/>
      <c r="I54" s="17"/>
    </row>
    <row r="55" customFormat="false" ht="15" hidden="false" customHeight="false" outlineLevel="0" collapsed="false">
      <c r="A55" s="15" t="n">
        <v>51</v>
      </c>
      <c r="B55" s="16"/>
      <c r="C55" s="17"/>
      <c r="D55" s="17"/>
      <c r="E55" s="17"/>
      <c r="F55" s="17"/>
      <c r="G55" s="17"/>
      <c r="H55" s="17"/>
      <c r="I55" s="17"/>
    </row>
    <row r="56" customFormat="false" ht="15" hidden="false" customHeight="false" outlineLevel="0" collapsed="false">
      <c r="A56" s="15" t="n">
        <v>52</v>
      </c>
      <c r="B56" s="16"/>
      <c r="C56" s="17"/>
      <c r="D56" s="17"/>
      <c r="E56" s="17"/>
      <c r="F56" s="17"/>
      <c r="G56" s="17"/>
      <c r="H56" s="17"/>
      <c r="I56" s="17"/>
    </row>
    <row r="57" customFormat="false" ht="15" hidden="false" customHeight="false" outlineLevel="0" collapsed="false">
      <c r="A57" s="15" t="n">
        <v>53</v>
      </c>
      <c r="B57" s="16"/>
      <c r="C57" s="17"/>
      <c r="D57" s="17"/>
      <c r="E57" s="17"/>
      <c r="F57" s="17"/>
      <c r="G57" s="17"/>
      <c r="H57" s="17"/>
      <c r="I57" s="17"/>
    </row>
    <row r="58" customFormat="false" ht="15" hidden="false" customHeight="false" outlineLevel="0" collapsed="false">
      <c r="A58" s="15" t="n">
        <v>54</v>
      </c>
      <c r="B58" s="16"/>
      <c r="C58" s="17"/>
      <c r="D58" s="17"/>
      <c r="E58" s="17"/>
      <c r="F58" s="17"/>
      <c r="G58" s="17"/>
      <c r="H58" s="17"/>
      <c r="I58" s="17"/>
    </row>
    <row r="59" customFormat="false" ht="15" hidden="false" customHeight="false" outlineLevel="0" collapsed="false">
      <c r="A59" s="15" t="n">
        <v>55</v>
      </c>
      <c r="B59" s="16"/>
      <c r="C59" s="17"/>
      <c r="D59" s="17"/>
      <c r="E59" s="17"/>
      <c r="F59" s="17"/>
      <c r="G59" s="17"/>
      <c r="H59" s="17"/>
      <c r="I59" s="17"/>
    </row>
    <row r="60" customFormat="false" ht="15" hidden="false" customHeight="false" outlineLevel="0" collapsed="false">
      <c r="A60" s="15" t="n">
        <v>56</v>
      </c>
      <c r="B60" s="16"/>
      <c r="C60" s="17"/>
      <c r="D60" s="17"/>
      <c r="E60" s="17"/>
      <c r="F60" s="17"/>
      <c r="G60" s="17"/>
      <c r="H60" s="17"/>
      <c r="I60" s="17"/>
    </row>
    <row r="61" customFormat="false" ht="15" hidden="false" customHeight="false" outlineLevel="0" collapsed="false">
      <c r="A61" s="15" t="n">
        <v>57</v>
      </c>
      <c r="B61" s="16"/>
      <c r="C61" s="17"/>
      <c r="D61" s="17"/>
      <c r="E61" s="17"/>
      <c r="F61" s="17"/>
      <c r="G61" s="17"/>
      <c r="H61" s="17"/>
      <c r="I61" s="17"/>
    </row>
    <row r="62" customFormat="false" ht="15" hidden="false" customHeight="false" outlineLevel="0" collapsed="false">
      <c r="A62" s="15" t="n">
        <v>58</v>
      </c>
      <c r="B62" s="16"/>
      <c r="C62" s="17"/>
      <c r="D62" s="17"/>
      <c r="E62" s="17"/>
      <c r="F62" s="17"/>
      <c r="G62" s="17"/>
      <c r="H62" s="17"/>
      <c r="I62" s="17"/>
    </row>
    <row r="63" customFormat="false" ht="15" hidden="false" customHeight="false" outlineLevel="0" collapsed="false">
      <c r="A63" s="15" t="n">
        <v>59</v>
      </c>
      <c r="B63" s="16"/>
      <c r="C63" s="17"/>
      <c r="D63" s="17"/>
      <c r="E63" s="17"/>
      <c r="F63" s="17"/>
      <c r="G63" s="17"/>
      <c r="H63" s="17"/>
      <c r="I63" s="17"/>
    </row>
    <row r="64" customFormat="false" ht="15" hidden="false" customHeight="false" outlineLevel="0" collapsed="false">
      <c r="A64" s="15" t="n">
        <v>60</v>
      </c>
      <c r="B64" s="16"/>
      <c r="C64" s="17"/>
      <c r="D64" s="17"/>
      <c r="E64" s="17"/>
      <c r="F64" s="17"/>
      <c r="G64" s="17"/>
      <c r="H64" s="17"/>
      <c r="I64" s="17"/>
    </row>
    <row r="65" customFormat="false" ht="15" hidden="false" customHeight="false" outlineLevel="0" collapsed="false">
      <c r="A65" s="15" t="n">
        <v>61</v>
      </c>
      <c r="B65" s="16"/>
      <c r="C65" s="17"/>
      <c r="D65" s="17"/>
      <c r="E65" s="17"/>
      <c r="F65" s="17"/>
      <c r="G65" s="17"/>
      <c r="H65" s="17"/>
      <c r="I65" s="17"/>
    </row>
    <row r="66" customFormat="false" ht="15" hidden="false" customHeight="false" outlineLevel="0" collapsed="false">
      <c r="A66" s="15" t="n">
        <v>62</v>
      </c>
      <c r="B66" s="16"/>
      <c r="C66" s="17"/>
      <c r="D66" s="17"/>
      <c r="E66" s="17"/>
      <c r="F66" s="17"/>
      <c r="G66" s="17"/>
      <c r="H66" s="17"/>
      <c r="I66" s="17"/>
    </row>
    <row r="67" customFormat="false" ht="15" hidden="false" customHeight="false" outlineLevel="0" collapsed="false">
      <c r="A67" s="15" t="n">
        <v>63</v>
      </c>
      <c r="B67" s="16"/>
      <c r="C67" s="17"/>
      <c r="D67" s="17"/>
      <c r="E67" s="17"/>
      <c r="F67" s="17"/>
      <c r="G67" s="17"/>
      <c r="H67" s="17"/>
      <c r="I67" s="17"/>
    </row>
    <row r="68" customFormat="false" ht="15" hidden="false" customHeight="false" outlineLevel="0" collapsed="false">
      <c r="A68" s="15" t="n">
        <v>64</v>
      </c>
      <c r="B68" s="16"/>
      <c r="C68" s="17"/>
      <c r="D68" s="17"/>
      <c r="E68" s="17"/>
      <c r="F68" s="17"/>
      <c r="G68" s="17"/>
      <c r="H68" s="17"/>
      <c r="I68" s="17"/>
    </row>
    <row r="69" customFormat="false" ht="15" hidden="false" customHeight="false" outlineLevel="0" collapsed="false">
      <c r="A69" s="15" t="n">
        <v>65</v>
      </c>
      <c r="B69" s="16"/>
      <c r="C69" s="17"/>
      <c r="D69" s="17"/>
      <c r="E69" s="17"/>
      <c r="F69" s="17"/>
      <c r="G69" s="17"/>
      <c r="H69" s="17"/>
      <c r="I69" s="17"/>
    </row>
    <row r="70" customFormat="false" ht="15" hidden="false" customHeight="false" outlineLevel="0" collapsed="false">
      <c r="A70" s="15" t="n">
        <v>66</v>
      </c>
      <c r="B70" s="16"/>
      <c r="C70" s="17"/>
      <c r="D70" s="17"/>
      <c r="E70" s="17"/>
      <c r="F70" s="17"/>
      <c r="G70" s="17"/>
      <c r="H70" s="17"/>
      <c r="I70" s="17"/>
    </row>
    <row r="71" customFormat="false" ht="15" hidden="false" customHeight="false" outlineLevel="0" collapsed="false">
      <c r="A71" s="15" t="n">
        <v>67</v>
      </c>
      <c r="B71" s="16"/>
      <c r="C71" s="17"/>
      <c r="D71" s="17"/>
      <c r="E71" s="17"/>
      <c r="F71" s="17"/>
      <c r="G71" s="17"/>
      <c r="H71" s="17"/>
      <c r="I71" s="17"/>
    </row>
    <row r="72" customFormat="false" ht="15" hidden="false" customHeight="false" outlineLevel="0" collapsed="false">
      <c r="A72" s="15" t="n">
        <v>68</v>
      </c>
      <c r="B72" s="16"/>
      <c r="C72" s="17"/>
      <c r="D72" s="17"/>
      <c r="E72" s="17"/>
      <c r="F72" s="17"/>
      <c r="G72" s="17"/>
      <c r="H72" s="17"/>
      <c r="I72" s="17"/>
    </row>
    <row r="73" customFormat="false" ht="15" hidden="false" customHeight="false" outlineLevel="0" collapsed="false">
      <c r="A73" s="15" t="n">
        <v>69</v>
      </c>
      <c r="B73" s="16"/>
      <c r="C73" s="17"/>
      <c r="D73" s="17"/>
      <c r="E73" s="17"/>
      <c r="F73" s="17"/>
      <c r="G73" s="17"/>
      <c r="H73" s="17"/>
      <c r="I73" s="17"/>
    </row>
    <row r="74" customFormat="false" ht="15" hidden="false" customHeight="false" outlineLevel="0" collapsed="false">
      <c r="A74" s="15" t="n">
        <v>70</v>
      </c>
      <c r="B74" s="16"/>
      <c r="C74" s="17"/>
      <c r="D74" s="17"/>
      <c r="E74" s="17"/>
      <c r="F74" s="17"/>
      <c r="G74" s="17"/>
      <c r="H74" s="17"/>
      <c r="I74" s="17"/>
    </row>
    <row r="75" customFormat="false" ht="15" hidden="false" customHeight="false" outlineLevel="0" collapsed="false">
      <c r="A75" s="15" t="n">
        <v>71</v>
      </c>
      <c r="B75" s="16"/>
      <c r="C75" s="17"/>
      <c r="D75" s="17"/>
      <c r="E75" s="17"/>
      <c r="F75" s="17"/>
      <c r="G75" s="17"/>
      <c r="H75" s="17"/>
      <c r="I75" s="17"/>
    </row>
    <row r="76" customFormat="false" ht="15" hidden="false" customHeight="false" outlineLevel="0" collapsed="false">
      <c r="A76" s="15" t="n">
        <v>72</v>
      </c>
      <c r="B76" s="16"/>
      <c r="C76" s="17"/>
      <c r="D76" s="17"/>
      <c r="E76" s="17"/>
      <c r="F76" s="17"/>
      <c r="G76" s="17"/>
      <c r="H76" s="17"/>
      <c r="I76" s="17"/>
    </row>
    <row r="77" customFormat="false" ht="15" hidden="false" customHeight="false" outlineLevel="0" collapsed="false">
      <c r="A77" s="15" t="n">
        <v>73</v>
      </c>
      <c r="B77" s="16"/>
      <c r="C77" s="17"/>
      <c r="D77" s="17"/>
      <c r="E77" s="17"/>
      <c r="F77" s="17"/>
      <c r="G77" s="17"/>
      <c r="H77" s="17"/>
      <c r="I77" s="17"/>
    </row>
    <row r="78" customFormat="false" ht="15" hidden="false" customHeight="false" outlineLevel="0" collapsed="false">
      <c r="A78" s="15" t="n">
        <v>74</v>
      </c>
      <c r="B78" s="16"/>
      <c r="C78" s="17"/>
      <c r="D78" s="17"/>
      <c r="E78" s="17"/>
      <c r="F78" s="17"/>
      <c r="G78" s="17"/>
      <c r="H78" s="17"/>
      <c r="I78" s="17"/>
    </row>
    <row r="79" customFormat="false" ht="15" hidden="false" customHeight="false" outlineLevel="0" collapsed="false">
      <c r="A79" s="15" t="n">
        <v>75</v>
      </c>
      <c r="B79" s="16"/>
      <c r="C79" s="17"/>
      <c r="D79" s="17"/>
      <c r="E79" s="17"/>
      <c r="F79" s="17"/>
      <c r="G79" s="17"/>
      <c r="H79" s="17"/>
      <c r="I79" s="17"/>
    </row>
    <row r="80" customFormat="false" ht="15" hidden="false" customHeight="false" outlineLevel="0" collapsed="false">
      <c r="A80" s="15" t="n">
        <v>76</v>
      </c>
      <c r="B80" s="16"/>
      <c r="C80" s="17"/>
      <c r="D80" s="17"/>
      <c r="E80" s="17"/>
      <c r="F80" s="17"/>
      <c r="G80" s="17"/>
      <c r="H80" s="17"/>
      <c r="I80" s="17"/>
    </row>
    <row r="81" customFormat="false" ht="15" hidden="false" customHeight="false" outlineLevel="0" collapsed="false">
      <c r="A81" s="15" t="n">
        <v>77</v>
      </c>
      <c r="B81" s="16"/>
      <c r="C81" s="17"/>
      <c r="D81" s="17"/>
      <c r="E81" s="17"/>
      <c r="F81" s="17"/>
      <c r="G81" s="17"/>
      <c r="H81" s="17"/>
      <c r="I81" s="17"/>
    </row>
    <row r="82" customFormat="false" ht="15" hidden="false" customHeight="false" outlineLevel="0" collapsed="false">
      <c r="A82" s="15" t="n">
        <v>78</v>
      </c>
      <c r="B82" s="16"/>
      <c r="C82" s="17"/>
      <c r="D82" s="17"/>
      <c r="E82" s="17"/>
      <c r="F82" s="17"/>
      <c r="G82" s="17"/>
      <c r="H82" s="17"/>
      <c r="I82" s="17"/>
    </row>
    <row r="83" customFormat="false" ht="15" hidden="false" customHeight="false" outlineLevel="0" collapsed="false">
      <c r="A83" s="15" t="n">
        <v>79</v>
      </c>
      <c r="B83" s="16"/>
      <c r="C83" s="17"/>
      <c r="D83" s="17"/>
      <c r="E83" s="17"/>
      <c r="F83" s="17"/>
      <c r="G83" s="17"/>
      <c r="H83" s="17"/>
      <c r="I83" s="17"/>
    </row>
    <row r="84" customFormat="false" ht="15" hidden="false" customHeight="false" outlineLevel="0" collapsed="false">
      <c r="A84" s="15" t="n">
        <v>80</v>
      </c>
      <c r="B84" s="16"/>
      <c r="C84" s="17"/>
      <c r="D84" s="17"/>
      <c r="E84" s="17"/>
      <c r="F84" s="17"/>
      <c r="G84" s="17"/>
      <c r="H84" s="17"/>
      <c r="I84" s="17"/>
    </row>
    <row r="85" customFormat="false" ht="15" hidden="false" customHeight="false" outlineLevel="0" collapsed="false">
      <c r="A85" s="15" t="n">
        <v>81</v>
      </c>
      <c r="B85" s="16"/>
      <c r="C85" s="17"/>
      <c r="D85" s="17"/>
      <c r="E85" s="17"/>
      <c r="F85" s="17"/>
      <c r="G85" s="17"/>
      <c r="H85" s="17"/>
      <c r="I85" s="17"/>
    </row>
    <row r="86" customFormat="false" ht="15" hidden="false" customHeight="false" outlineLevel="0" collapsed="false">
      <c r="A86" s="15" t="n">
        <v>82</v>
      </c>
      <c r="B86" s="16"/>
      <c r="C86" s="17"/>
      <c r="D86" s="17"/>
      <c r="E86" s="17"/>
      <c r="F86" s="17"/>
      <c r="G86" s="17"/>
      <c r="H86" s="17"/>
      <c r="I86" s="17"/>
    </row>
    <row r="87" customFormat="false" ht="15" hidden="false" customHeight="false" outlineLevel="0" collapsed="false">
      <c r="A87" s="15" t="n">
        <v>83</v>
      </c>
      <c r="B87" s="16"/>
      <c r="C87" s="17"/>
      <c r="D87" s="17"/>
      <c r="E87" s="17"/>
      <c r="F87" s="17"/>
      <c r="G87" s="17"/>
      <c r="H87" s="17"/>
      <c r="I87" s="17"/>
    </row>
    <row r="88" customFormat="false" ht="15" hidden="false" customHeight="false" outlineLevel="0" collapsed="false">
      <c r="A88" s="15" t="n">
        <v>84</v>
      </c>
      <c r="B88" s="16"/>
      <c r="C88" s="17"/>
      <c r="D88" s="17"/>
      <c r="E88" s="17"/>
      <c r="F88" s="17"/>
      <c r="G88" s="17"/>
      <c r="H88" s="17"/>
      <c r="I88" s="17"/>
    </row>
    <row r="89" customFormat="false" ht="15" hidden="false" customHeight="false" outlineLevel="0" collapsed="false">
      <c r="A89" s="15" t="n">
        <v>85</v>
      </c>
      <c r="B89" s="16"/>
      <c r="C89" s="17"/>
      <c r="D89" s="17"/>
      <c r="E89" s="17"/>
      <c r="F89" s="17"/>
      <c r="G89" s="17"/>
      <c r="H89" s="17"/>
      <c r="I89" s="17"/>
    </row>
    <row r="90" customFormat="false" ht="15" hidden="false" customHeight="false" outlineLevel="0" collapsed="false">
      <c r="A90" s="15" t="n">
        <v>86</v>
      </c>
      <c r="B90" s="16"/>
      <c r="C90" s="17"/>
      <c r="D90" s="17"/>
      <c r="E90" s="17"/>
      <c r="F90" s="17"/>
      <c r="G90" s="17"/>
      <c r="H90" s="17"/>
      <c r="I90" s="17"/>
    </row>
    <row r="91" customFormat="false" ht="15" hidden="false" customHeight="false" outlineLevel="0" collapsed="false">
      <c r="A91" s="15" t="n">
        <v>87</v>
      </c>
      <c r="B91" s="16"/>
      <c r="C91" s="17"/>
      <c r="D91" s="17"/>
      <c r="E91" s="17"/>
      <c r="F91" s="17"/>
      <c r="G91" s="17"/>
      <c r="H91" s="17"/>
      <c r="I91" s="17"/>
    </row>
    <row r="92" customFormat="false" ht="15" hidden="false" customHeight="false" outlineLevel="0" collapsed="false">
      <c r="A92" s="15" t="n">
        <v>88</v>
      </c>
      <c r="B92" s="16"/>
      <c r="C92" s="17"/>
      <c r="D92" s="17"/>
      <c r="E92" s="17"/>
      <c r="F92" s="17"/>
      <c r="G92" s="17"/>
      <c r="H92" s="17"/>
      <c r="I92" s="17"/>
    </row>
    <row r="93" customFormat="false" ht="15" hidden="false" customHeight="false" outlineLevel="0" collapsed="false">
      <c r="A93" s="15" t="n">
        <v>89</v>
      </c>
      <c r="B93" s="16"/>
      <c r="C93" s="17"/>
      <c r="D93" s="17"/>
      <c r="E93" s="17"/>
      <c r="F93" s="17"/>
      <c r="G93" s="17"/>
      <c r="H93" s="17"/>
      <c r="I93" s="17"/>
    </row>
    <row r="94" customFormat="false" ht="15" hidden="false" customHeight="false" outlineLevel="0" collapsed="false">
      <c r="A94" s="15" t="n">
        <v>90</v>
      </c>
      <c r="B94" s="16"/>
      <c r="C94" s="17"/>
      <c r="D94" s="17"/>
      <c r="E94" s="17"/>
      <c r="F94" s="17"/>
      <c r="G94" s="17"/>
      <c r="H94" s="17"/>
      <c r="I94" s="17"/>
    </row>
    <row r="95" customFormat="false" ht="15" hidden="false" customHeight="false" outlineLevel="0" collapsed="false">
      <c r="A95" s="15" t="n">
        <v>91</v>
      </c>
      <c r="B95" s="16"/>
      <c r="C95" s="17"/>
      <c r="D95" s="17"/>
      <c r="E95" s="17"/>
      <c r="F95" s="17"/>
      <c r="G95" s="17"/>
      <c r="H95" s="17"/>
      <c r="I95" s="17"/>
    </row>
    <row r="96" customFormat="false" ht="15" hidden="false" customHeight="false" outlineLevel="0" collapsed="false">
      <c r="A96" s="15" t="n">
        <v>92</v>
      </c>
      <c r="B96" s="16"/>
      <c r="C96" s="17"/>
      <c r="D96" s="17"/>
      <c r="E96" s="17"/>
      <c r="F96" s="17"/>
      <c r="G96" s="17"/>
      <c r="H96" s="17"/>
      <c r="I96" s="17"/>
    </row>
    <row r="97" customFormat="false" ht="15" hidden="false" customHeight="false" outlineLevel="0" collapsed="false">
      <c r="A97" s="15" t="n">
        <v>93</v>
      </c>
      <c r="B97" s="16"/>
      <c r="C97" s="17"/>
      <c r="D97" s="17"/>
      <c r="E97" s="17"/>
      <c r="F97" s="17"/>
      <c r="G97" s="17"/>
      <c r="H97" s="17"/>
      <c r="I97" s="17"/>
    </row>
    <row r="98" customFormat="false" ht="15" hidden="false" customHeight="false" outlineLevel="0" collapsed="false">
      <c r="A98" s="15" t="n">
        <v>94</v>
      </c>
      <c r="B98" s="16"/>
      <c r="C98" s="17"/>
      <c r="D98" s="17"/>
      <c r="E98" s="17"/>
      <c r="F98" s="17"/>
      <c r="G98" s="17"/>
      <c r="H98" s="17"/>
      <c r="I98" s="17"/>
    </row>
    <row r="99" customFormat="false" ht="15" hidden="false" customHeight="false" outlineLevel="0" collapsed="false">
      <c r="A99" s="15" t="n">
        <v>95</v>
      </c>
      <c r="B99" s="16"/>
      <c r="C99" s="17"/>
      <c r="D99" s="17"/>
      <c r="E99" s="17"/>
      <c r="F99" s="17"/>
      <c r="G99" s="17"/>
      <c r="H99" s="17"/>
      <c r="I99" s="17"/>
    </row>
    <row r="100" customFormat="false" ht="15" hidden="false" customHeight="false" outlineLevel="0" collapsed="false">
      <c r="A100" s="15" t="n">
        <v>96</v>
      </c>
      <c r="B100" s="16"/>
      <c r="C100" s="17"/>
      <c r="D100" s="17"/>
      <c r="E100" s="17"/>
      <c r="F100" s="17"/>
      <c r="G100" s="17"/>
      <c r="H100" s="17"/>
      <c r="I100" s="17"/>
    </row>
    <row r="101" customFormat="false" ht="15" hidden="false" customHeight="false" outlineLevel="0" collapsed="false">
      <c r="A101" s="15" t="n">
        <v>97</v>
      </c>
      <c r="B101" s="16"/>
      <c r="C101" s="17"/>
      <c r="D101" s="17"/>
      <c r="E101" s="17"/>
      <c r="F101" s="17"/>
      <c r="G101" s="17"/>
      <c r="H101" s="17"/>
      <c r="I101" s="17"/>
    </row>
    <row r="102" customFormat="false" ht="15" hidden="false" customHeight="false" outlineLevel="0" collapsed="false">
      <c r="A102" s="15" t="n">
        <v>98</v>
      </c>
      <c r="B102" s="16"/>
      <c r="C102" s="17"/>
      <c r="D102" s="17"/>
      <c r="E102" s="17"/>
      <c r="F102" s="17"/>
      <c r="G102" s="17"/>
      <c r="H102" s="17"/>
      <c r="I102" s="17"/>
    </row>
    <row r="103" customFormat="false" ht="15" hidden="false" customHeight="false" outlineLevel="0" collapsed="false">
      <c r="A103" s="15" t="n">
        <v>99</v>
      </c>
      <c r="B103" s="16"/>
      <c r="C103" s="17"/>
      <c r="D103" s="17"/>
      <c r="E103" s="17"/>
      <c r="F103" s="17"/>
      <c r="G103" s="17"/>
      <c r="H103" s="17"/>
      <c r="I103" s="17"/>
    </row>
    <row r="104" customFormat="false" ht="15" hidden="false" customHeight="false" outlineLevel="0" collapsed="false">
      <c r="A104" s="15" t="n">
        <v>100</v>
      </c>
      <c r="B104" s="16"/>
      <c r="C104" s="17"/>
      <c r="D104" s="17"/>
      <c r="E104" s="17"/>
      <c r="F104" s="17"/>
      <c r="G104" s="17"/>
      <c r="H104" s="17"/>
      <c r="I104" s="17"/>
    </row>
  </sheetData>
  <dataValidations count="3">
    <dataValidation allowBlank="true" error="Choose one of the 7 Deadly No’s, or Other." errorStyle="stop" errorTitle="Pick a type" operator="between" showDropDown="false" showErrorMessage="true" showInputMessage="false" sqref="E5:E104" type="list">
      <formula1>"Knee-Jerker,Circle Backer,Info Monster,Budget King,Catch Me If You Can,Ghoster,Balloon Popper,Other"</formula1>
      <formula2>0</formula2>
    </dataValidation>
    <dataValidation allowBlank="true" error="Choose Yes, Not sure, or No." errorStyle="stop" errorTitle="Pick one" operator="between" showDropDown="false" showErrorMessage="true" showInputMessage="false" sqref="H5:H104" type="list">
      <formula1>"Yes,Not sure,No"</formula1>
      <formula2>0</formula2>
    </dataValidation>
    <dataValidation allowBlank="true" error="Enter a date, like 2026-09-22." errorStyle="stop" errorTitle="Date" operator="greaterThan" showDropDown="false" showErrorMessage="true" showInputMessage="false" sqref="B5:B104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O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11"/>
    <col collapsed="false" customWidth="true" hidden="false" outlineLevel="0" max="4" min="4" style="0" width="15"/>
    <col collapsed="false" customWidth="true" hidden="false" outlineLevel="0" max="5" min="5" style="0" width="3"/>
    <col collapsed="false" customWidth="true" hidden="false" outlineLevel="0" max="15" min="6" style="0" width="4.2"/>
    <col collapsed="false" customWidth="true" hidden="false" outlineLevel="0" max="16" min="16" style="0" width="3"/>
  </cols>
  <sheetData>
    <row r="2" customFormat="false" ht="24.45" hidden="false" customHeight="false" outlineLevel="0" collapsed="false">
      <c r="B2" s="18" t="s">
        <v>71</v>
      </c>
    </row>
    <row r="3" customFormat="false" ht="15" hidden="false" customHeight="false" outlineLevel="0" collapsed="false">
      <c r="B3" s="11" t="s">
        <v>72</v>
      </c>
    </row>
    <row r="4" customFormat="false" ht="15" hidden="false" customHeight="false" outlineLevel="0" collapsed="false">
      <c r="F4" s="19" t="s">
        <v>73</v>
      </c>
    </row>
    <row r="5" customFormat="false" ht="21.75" hidden="false" customHeight="true" outlineLevel="0" collapsed="false">
      <c r="B5" s="20" t="s">
        <v>74</v>
      </c>
      <c r="C5" s="21" t="n">
        <f aca="false">COUNTA('No Log'!$C$5:$C$104)</f>
        <v>0</v>
      </c>
      <c r="F5" s="22" t="str">
        <f aca="false">IF(INDEX('No Log'!$C$5:$C$104,1)="","",IF(INDEX('No Log'!$H$5:$H$104,1)="","Yes",INDEX('No Log'!$H$5:$H$104,1)))</f>
        <v/>
      </c>
      <c r="G5" s="22" t="str">
        <f aca="false">IF(INDEX('No Log'!$C$5:$C$104,2)="","",IF(INDEX('No Log'!$H$5:$H$104,2)="","Yes",INDEX('No Log'!$H$5:$H$104,2)))</f>
        <v/>
      </c>
      <c r="H5" s="22" t="str">
        <f aca="false">IF(INDEX('No Log'!$C$5:$C$104,3)="","",IF(INDEX('No Log'!$H$5:$H$104,3)="","Yes",INDEX('No Log'!$H$5:$H$104,3)))</f>
        <v/>
      </c>
      <c r="I5" s="22" t="str">
        <f aca="false">IF(INDEX('No Log'!$C$5:$C$104,4)="","",IF(INDEX('No Log'!$H$5:$H$104,4)="","Yes",INDEX('No Log'!$H$5:$H$104,4)))</f>
        <v/>
      </c>
      <c r="J5" s="22" t="str">
        <f aca="false">IF(INDEX('No Log'!$C$5:$C$104,5)="","",IF(INDEX('No Log'!$H$5:$H$104,5)="","Yes",INDEX('No Log'!$H$5:$H$104,5)))</f>
        <v/>
      </c>
      <c r="K5" s="22" t="str">
        <f aca="false">IF(INDEX('No Log'!$C$5:$C$104,6)="","",IF(INDEX('No Log'!$H$5:$H$104,6)="","Yes",INDEX('No Log'!$H$5:$H$104,6)))</f>
        <v/>
      </c>
      <c r="L5" s="22" t="str">
        <f aca="false">IF(INDEX('No Log'!$C$5:$C$104,7)="","",IF(INDEX('No Log'!$H$5:$H$104,7)="","Yes",INDEX('No Log'!$H$5:$H$104,7)))</f>
        <v/>
      </c>
      <c r="M5" s="22" t="str">
        <f aca="false">IF(INDEX('No Log'!$C$5:$C$104,8)="","",IF(INDEX('No Log'!$H$5:$H$104,8)="","Yes",INDEX('No Log'!$H$5:$H$104,8)))</f>
        <v/>
      </c>
      <c r="N5" s="22" t="str">
        <f aca="false">IF(INDEX('No Log'!$C$5:$C$104,9)="","",IF(INDEX('No Log'!$H$5:$H$104,9)="","Yes",INDEX('No Log'!$H$5:$H$104,9)))</f>
        <v/>
      </c>
      <c r="O5" s="22" t="str">
        <f aca="false">IF(INDEX('No Log'!$C$5:$C$104,10)="","",IF(INDEX('No Log'!$H$5:$H$104,10)="","Yes",INDEX('No Log'!$H$5:$H$104,10)))</f>
        <v/>
      </c>
    </row>
    <row r="6" customFormat="false" ht="21.75" hidden="false" customHeight="true" outlineLevel="0" collapsed="false">
      <c r="B6" s="20" t="s">
        <v>75</v>
      </c>
      <c r="C6" s="23" t="n">
        <f aca="false">MAX(0,100-C5)</f>
        <v>100</v>
      </c>
      <c r="F6" s="22" t="str">
        <f aca="false">IF(INDEX('No Log'!$C$5:$C$104,11)="","",IF(INDEX('No Log'!$H$5:$H$104,11)="","Yes",INDEX('No Log'!$H$5:$H$104,11)))</f>
        <v/>
      </c>
      <c r="G6" s="22" t="str">
        <f aca="false">IF(INDEX('No Log'!$C$5:$C$104,12)="","",IF(INDEX('No Log'!$H$5:$H$104,12)="","Yes",INDEX('No Log'!$H$5:$H$104,12)))</f>
        <v/>
      </c>
      <c r="H6" s="22" t="str">
        <f aca="false">IF(INDEX('No Log'!$C$5:$C$104,13)="","",IF(INDEX('No Log'!$H$5:$H$104,13)="","Yes",INDEX('No Log'!$H$5:$H$104,13)))</f>
        <v/>
      </c>
      <c r="I6" s="22" t="str">
        <f aca="false">IF(INDEX('No Log'!$C$5:$C$104,14)="","",IF(INDEX('No Log'!$H$5:$H$104,14)="","Yes",INDEX('No Log'!$H$5:$H$104,14)))</f>
        <v/>
      </c>
      <c r="J6" s="22" t="str">
        <f aca="false">IF(INDEX('No Log'!$C$5:$C$104,15)="","",IF(INDEX('No Log'!$H$5:$H$104,15)="","Yes",INDEX('No Log'!$H$5:$H$104,15)))</f>
        <v/>
      </c>
      <c r="K6" s="22" t="str">
        <f aca="false">IF(INDEX('No Log'!$C$5:$C$104,16)="","",IF(INDEX('No Log'!$H$5:$H$104,16)="","Yes",INDEX('No Log'!$H$5:$H$104,16)))</f>
        <v/>
      </c>
      <c r="L6" s="22" t="str">
        <f aca="false">IF(INDEX('No Log'!$C$5:$C$104,17)="","",IF(INDEX('No Log'!$H$5:$H$104,17)="","Yes",INDEX('No Log'!$H$5:$H$104,17)))</f>
        <v/>
      </c>
      <c r="M6" s="22" t="str">
        <f aca="false">IF(INDEX('No Log'!$C$5:$C$104,18)="","",IF(INDEX('No Log'!$H$5:$H$104,18)="","Yes",INDEX('No Log'!$H$5:$H$104,18)))</f>
        <v/>
      </c>
      <c r="N6" s="22" t="str">
        <f aca="false">IF(INDEX('No Log'!$C$5:$C$104,19)="","",IF(INDEX('No Log'!$H$5:$H$104,19)="","Yes",INDEX('No Log'!$H$5:$H$104,19)))</f>
        <v/>
      </c>
      <c r="O6" s="22" t="str">
        <f aca="false">IF(INDEX('No Log'!$C$5:$C$104,20)="","",IF(INDEX('No Log'!$H$5:$H$104,20)="","Yes",INDEX('No Log'!$H$5:$H$104,20)))</f>
        <v/>
      </c>
    </row>
    <row r="7" customFormat="false" ht="21.75" hidden="false" customHeight="true" outlineLevel="0" collapsed="false">
      <c r="B7" s="20" t="s">
        <v>76</v>
      </c>
      <c r="C7" s="24" t="n">
        <f aca="false">MIN(1,C5/100)</f>
        <v>0</v>
      </c>
      <c r="F7" s="22" t="str">
        <f aca="false">IF(INDEX('No Log'!$C$5:$C$104,21)="","",IF(INDEX('No Log'!$H$5:$H$104,21)="","Yes",INDEX('No Log'!$H$5:$H$104,21)))</f>
        <v/>
      </c>
      <c r="G7" s="22" t="str">
        <f aca="false">IF(INDEX('No Log'!$C$5:$C$104,22)="","",IF(INDEX('No Log'!$H$5:$H$104,22)="","Yes",INDEX('No Log'!$H$5:$H$104,22)))</f>
        <v/>
      </c>
      <c r="H7" s="22" t="str">
        <f aca="false">IF(INDEX('No Log'!$C$5:$C$104,23)="","",IF(INDEX('No Log'!$H$5:$H$104,23)="","Yes",INDEX('No Log'!$H$5:$H$104,23)))</f>
        <v/>
      </c>
      <c r="I7" s="22" t="str">
        <f aca="false">IF(INDEX('No Log'!$C$5:$C$104,24)="","",IF(INDEX('No Log'!$H$5:$H$104,24)="","Yes",INDEX('No Log'!$H$5:$H$104,24)))</f>
        <v/>
      </c>
      <c r="J7" s="22" t="str">
        <f aca="false">IF(INDEX('No Log'!$C$5:$C$104,25)="","",IF(INDEX('No Log'!$H$5:$H$104,25)="","Yes",INDEX('No Log'!$H$5:$H$104,25)))</f>
        <v/>
      </c>
      <c r="K7" s="22" t="str">
        <f aca="false">IF(INDEX('No Log'!$C$5:$C$104,26)="","",IF(INDEX('No Log'!$H$5:$H$104,26)="","Yes",INDEX('No Log'!$H$5:$H$104,26)))</f>
        <v/>
      </c>
      <c r="L7" s="22" t="str">
        <f aca="false">IF(INDEX('No Log'!$C$5:$C$104,27)="","",IF(INDEX('No Log'!$H$5:$H$104,27)="","Yes",INDEX('No Log'!$H$5:$H$104,27)))</f>
        <v/>
      </c>
      <c r="M7" s="22" t="str">
        <f aca="false">IF(INDEX('No Log'!$C$5:$C$104,28)="","",IF(INDEX('No Log'!$H$5:$H$104,28)="","Yes",INDEX('No Log'!$H$5:$H$104,28)))</f>
        <v/>
      </c>
      <c r="N7" s="22" t="str">
        <f aca="false">IF(INDEX('No Log'!$C$5:$C$104,29)="","",IF(INDEX('No Log'!$H$5:$H$104,29)="","Yes",INDEX('No Log'!$H$5:$H$104,29)))</f>
        <v/>
      </c>
      <c r="O7" s="22" t="str">
        <f aca="false">IF(INDEX('No Log'!$C$5:$C$104,30)="","",IF(INDEX('No Log'!$H$5:$H$104,30)="","Yes",INDEX('No Log'!$H$5:$H$104,30)))</f>
        <v/>
      </c>
    </row>
    <row r="8" customFormat="false" ht="21.75" hidden="false" customHeight="true" outlineLevel="0" collapsed="false">
      <c r="B8" s="20" t="s">
        <v>77</v>
      </c>
      <c r="C8" s="23" t="n">
        <f aca="false">COUNTIFS('No Log'!$C$5:$C$104,"&lt;&gt;",'No Log'!$H$5:$H$104,"Yes")</f>
        <v>0</v>
      </c>
      <c r="F8" s="22" t="str">
        <f aca="false">IF(INDEX('No Log'!$C$5:$C$104,31)="","",IF(INDEX('No Log'!$H$5:$H$104,31)="","Yes",INDEX('No Log'!$H$5:$H$104,31)))</f>
        <v/>
      </c>
      <c r="G8" s="22" t="str">
        <f aca="false">IF(INDEX('No Log'!$C$5:$C$104,32)="","",IF(INDEX('No Log'!$H$5:$H$104,32)="","Yes",INDEX('No Log'!$H$5:$H$104,32)))</f>
        <v/>
      </c>
      <c r="H8" s="22" t="str">
        <f aca="false">IF(INDEX('No Log'!$C$5:$C$104,33)="","",IF(INDEX('No Log'!$H$5:$H$104,33)="","Yes",INDEX('No Log'!$H$5:$H$104,33)))</f>
        <v/>
      </c>
      <c r="I8" s="22" t="str">
        <f aca="false">IF(INDEX('No Log'!$C$5:$C$104,34)="","",IF(INDEX('No Log'!$H$5:$H$104,34)="","Yes",INDEX('No Log'!$H$5:$H$104,34)))</f>
        <v/>
      </c>
      <c r="J8" s="22" t="str">
        <f aca="false">IF(INDEX('No Log'!$C$5:$C$104,35)="","",IF(INDEX('No Log'!$H$5:$H$104,35)="","Yes",INDEX('No Log'!$H$5:$H$104,35)))</f>
        <v/>
      </c>
      <c r="K8" s="22" t="str">
        <f aca="false">IF(INDEX('No Log'!$C$5:$C$104,36)="","",IF(INDEX('No Log'!$H$5:$H$104,36)="","Yes",INDEX('No Log'!$H$5:$H$104,36)))</f>
        <v/>
      </c>
      <c r="L8" s="22" t="str">
        <f aca="false">IF(INDEX('No Log'!$C$5:$C$104,37)="","",IF(INDEX('No Log'!$H$5:$H$104,37)="","Yes",INDEX('No Log'!$H$5:$H$104,37)))</f>
        <v/>
      </c>
      <c r="M8" s="22" t="str">
        <f aca="false">IF(INDEX('No Log'!$C$5:$C$104,38)="","",IF(INDEX('No Log'!$H$5:$H$104,38)="","Yes",INDEX('No Log'!$H$5:$H$104,38)))</f>
        <v/>
      </c>
      <c r="N8" s="22" t="str">
        <f aca="false">IF(INDEX('No Log'!$C$5:$C$104,39)="","",IF(INDEX('No Log'!$H$5:$H$104,39)="","Yes",INDEX('No Log'!$H$5:$H$104,39)))</f>
        <v/>
      </c>
      <c r="O8" s="22" t="str">
        <f aca="false">IF(INDEX('No Log'!$C$5:$C$104,40)="","",IF(INDEX('No Log'!$H$5:$H$104,40)="","Yes",INDEX('No Log'!$H$5:$H$104,40)))</f>
        <v/>
      </c>
    </row>
    <row r="9" customFormat="false" ht="21.75" hidden="false" customHeight="true" outlineLevel="0" collapsed="false">
      <c r="B9" s="20" t="s">
        <v>78</v>
      </c>
      <c r="C9" s="23" t="n">
        <f aca="false">COUNTIFS('No Log'!$C$5:$C$104,"&lt;&gt;",'No Log'!$H$5:$H$104,"Not sure")</f>
        <v>0</v>
      </c>
      <c r="F9" s="22" t="str">
        <f aca="false">IF(INDEX('No Log'!$C$5:$C$104,41)="","",IF(INDEX('No Log'!$H$5:$H$104,41)="","Yes",INDEX('No Log'!$H$5:$H$104,41)))</f>
        <v/>
      </c>
      <c r="G9" s="22" t="str">
        <f aca="false">IF(INDEX('No Log'!$C$5:$C$104,42)="","",IF(INDEX('No Log'!$H$5:$H$104,42)="","Yes",INDEX('No Log'!$H$5:$H$104,42)))</f>
        <v/>
      </c>
      <c r="H9" s="22" t="str">
        <f aca="false">IF(INDEX('No Log'!$C$5:$C$104,43)="","",IF(INDEX('No Log'!$H$5:$H$104,43)="","Yes",INDEX('No Log'!$H$5:$H$104,43)))</f>
        <v/>
      </c>
      <c r="I9" s="22" t="str">
        <f aca="false">IF(INDEX('No Log'!$C$5:$C$104,44)="","",IF(INDEX('No Log'!$H$5:$H$104,44)="","Yes",INDEX('No Log'!$H$5:$H$104,44)))</f>
        <v/>
      </c>
      <c r="J9" s="22" t="str">
        <f aca="false">IF(INDEX('No Log'!$C$5:$C$104,45)="","",IF(INDEX('No Log'!$H$5:$H$104,45)="","Yes",INDEX('No Log'!$H$5:$H$104,45)))</f>
        <v/>
      </c>
      <c r="K9" s="22" t="str">
        <f aca="false">IF(INDEX('No Log'!$C$5:$C$104,46)="","",IF(INDEX('No Log'!$H$5:$H$104,46)="","Yes",INDEX('No Log'!$H$5:$H$104,46)))</f>
        <v/>
      </c>
      <c r="L9" s="22" t="str">
        <f aca="false">IF(INDEX('No Log'!$C$5:$C$104,47)="","",IF(INDEX('No Log'!$H$5:$H$104,47)="","Yes",INDEX('No Log'!$H$5:$H$104,47)))</f>
        <v/>
      </c>
      <c r="M9" s="22" t="str">
        <f aca="false">IF(INDEX('No Log'!$C$5:$C$104,48)="","",IF(INDEX('No Log'!$H$5:$H$104,48)="","Yes",INDEX('No Log'!$H$5:$H$104,48)))</f>
        <v/>
      </c>
      <c r="N9" s="22" t="str">
        <f aca="false">IF(INDEX('No Log'!$C$5:$C$104,49)="","",IF(INDEX('No Log'!$H$5:$H$104,49)="","Yes",INDEX('No Log'!$H$5:$H$104,49)))</f>
        <v/>
      </c>
      <c r="O9" s="22" t="str">
        <f aca="false">IF(INDEX('No Log'!$C$5:$C$104,50)="","",IF(INDEX('No Log'!$H$5:$H$104,50)="","Yes",INDEX('No Log'!$H$5:$H$104,50)))</f>
        <v/>
      </c>
    </row>
    <row r="10" customFormat="false" ht="21.75" hidden="false" customHeight="true" outlineLevel="0" collapsed="false">
      <c r="B10" s="20" t="s">
        <v>79</v>
      </c>
      <c r="C10" s="23" t="n">
        <f aca="false">COUNTIFS('No Log'!$C$5:$C$104,"&lt;&gt;",'No Log'!$H$5:$H$104,"No")</f>
        <v>0</v>
      </c>
      <c r="F10" s="22" t="str">
        <f aca="false">IF(INDEX('No Log'!$C$5:$C$104,51)="","",IF(INDEX('No Log'!$H$5:$H$104,51)="","Yes",INDEX('No Log'!$H$5:$H$104,51)))</f>
        <v/>
      </c>
      <c r="G10" s="22" t="str">
        <f aca="false">IF(INDEX('No Log'!$C$5:$C$104,52)="","",IF(INDEX('No Log'!$H$5:$H$104,52)="","Yes",INDEX('No Log'!$H$5:$H$104,52)))</f>
        <v/>
      </c>
      <c r="H10" s="22" t="str">
        <f aca="false">IF(INDEX('No Log'!$C$5:$C$104,53)="","",IF(INDEX('No Log'!$H$5:$H$104,53)="","Yes",INDEX('No Log'!$H$5:$H$104,53)))</f>
        <v/>
      </c>
      <c r="I10" s="22" t="str">
        <f aca="false">IF(INDEX('No Log'!$C$5:$C$104,54)="","",IF(INDEX('No Log'!$H$5:$H$104,54)="","Yes",INDEX('No Log'!$H$5:$H$104,54)))</f>
        <v/>
      </c>
      <c r="J10" s="22" t="str">
        <f aca="false">IF(INDEX('No Log'!$C$5:$C$104,55)="","",IF(INDEX('No Log'!$H$5:$H$104,55)="","Yes",INDEX('No Log'!$H$5:$H$104,55)))</f>
        <v/>
      </c>
      <c r="K10" s="22" t="str">
        <f aca="false">IF(INDEX('No Log'!$C$5:$C$104,56)="","",IF(INDEX('No Log'!$H$5:$H$104,56)="","Yes",INDEX('No Log'!$H$5:$H$104,56)))</f>
        <v/>
      </c>
      <c r="L10" s="22" t="str">
        <f aca="false">IF(INDEX('No Log'!$C$5:$C$104,57)="","",IF(INDEX('No Log'!$H$5:$H$104,57)="","Yes",INDEX('No Log'!$H$5:$H$104,57)))</f>
        <v/>
      </c>
      <c r="M10" s="22" t="str">
        <f aca="false">IF(INDEX('No Log'!$C$5:$C$104,58)="","",IF(INDEX('No Log'!$H$5:$H$104,58)="","Yes",INDEX('No Log'!$H$5:$H$104,58)))</f>
        <v/>
      </c>
      <c r="N10" s="22" t="str">
        <f aca="false">IF(INDEX('No Log'!$C$5:$C$104,59)="","",IF(INDEX('No Log'!$H$5:$H$104,59)="","Yes",INDEX('No Log'!$H$5:$H$104,59)))</f>
        <v/>
      </c>
      <c r="O10" s="22" t="str">
        <f aca="false">IF(INDEX('No Log'!$C$5:$C$104,60)="","",IF(INDEX('No Log'!$H$5:$H$104,60)="","Yes",INDEX('No Log'!$H$5:$H$104,60)))</f>
        <v/>
      </c>
    </row>
    <row r="11" customFormat="false" ht="21.75" hidden="false" customHeight="true" outlineLevel="0" collapsed="false">
      <c r="F11" s="22" t="str">
        <f aca="false">IF(INDEX('No Log'!$C$5:$C$104,61)="","",IF(INDEX('No Log'!$H$5:$H$104,61)="","Yes",INDEX('No Log'!$H$5:$H$104,61)))</f>
        <v/>
      </c>
      <c r="G11" s="22" t="str">
        <f aca="false">IF(INDEX('No Log'!$C$5:$C$104,62)="","",IF(INDEX('No Log'!$H$5:$H$104,62)="","Yes",INDEX('No Log'!$H$5:$H$104,62)))</f>
        <v/>
      </c>
      <c r="H11" s="22" t="str">
        <f aca="false">IF(INDEX('No Log'!$C$5:$C$104,63)="","",IF(INDEX('No Log'!$H$5:$H$104,63)="","Yes",INDEX('No Log'!$H$5:$H$104,63)))</f>
        <v/>
      </c>
      <c r="I11" s="22" t="str">
        <f aca="false">IF(INDEX('No Log'!$C$5:$C$104,64)="","",IF(INDEX('No Log'!$H$5:$H$104,64)="","Yes",INDEX('No Log'!$H$5:$H$104,64)))</f>
        <v/>
      </c>
      <c r="J11" s="22" t="str">
        <f aca="false">IF(INDEX('No Log'!$C$5:$C$104,65)="","",IF(INDEX('No Log'!$H$5:$H$104,65)="","Yes",INDEX('No Log'!$H$5:$H$104,65)))</f>
        <v/>
      </c>
      <c r="K11" s="22" t="str">
        <f aca="false">IF(INDEX('No Log'!$C$5:$C$104,66)="","",IF(INDEX('No Log'!$H$5:$H$104,66)="","Yes",INDEX('No Log'!$H$5:$H$104,66)))</f>
        <v/>
      </c>
      <c r="L11" s="22" t="str">
        <f aca="false">IF(INDEX('No Log'!$C$5:$C$104,67)="","",IF(INDEX('No Log'!$H$5:$H$104,67)="","Yes",INDEX('No Log'!$H$5:$H$104,67)))</f>
        <v/>
      </c>
      <c r="M11" s="22" t="str">
        <f aca="false">IF(INDEX('No Log'!$C$5:$C$104,68)="","",IF(INDEX('No Log'!$H$5:$H$104,68)="","Yes",INDEX('No Log'!$H$5:$H$104,68)))</f>
        <v/>
      </c>
      <c r="N11" s="22" t="str">
        <f aca="false">IF(INDEX('No Log'!$C$5:$C$104,69)="","",IF(INDEX('No Log'!$H$5:$H$104,69)="","Yes",INDEX('No Log'!$H$5:$H$104,69)))</f>
        <v/>
      </c>
      <c r="O11" s="22" t="str">
        <f aca="false">IF(INDEX('No Log'!$C$5:$C$104,70)="","",IF(INDEX('No Log'!$H$5:$H$104,70)="","Yes",INDEX('No Log'!$H$5:$H$104,70)))</f>
        <v/>
      </c>
    </row>
    <row r="12" customFormat="false" ht="21.75" hidden="false" customHeight="true" outlineLevel="0" collapsed="false">
      <c r="B12" s="19" t="s">
        <v>80</v>
      </c>
      <c r="F12" s="22" t="str">
        <f aca="false">IF(INDEX('No Log'!$C$5:$C$104,71)="","",IF(INDEX('No Log'!$H$5:$H$104,71)="","Yes",INDEX('No Log'!$H$5:$H$104,71)))</f>
        <v/>
      </c>
      <c r="G12" s="22" t="str">
        <f aca="false">IF(INDEX('No Log'!$C$5:$C$104,72)="","",IF(INDEX('No Log'!$H$5:$H$104,72)="","Yes",INDEX('No Log'!$H$5:$H$104,72)))</f>
        <v/>
      </c>
      <c r="H12" s="22" t="str">
        <f aca="false">IF(INDEX('No Log'!$C$5:$C$104,73)="","",IF(INDEX('No Log'!$H$5:$H$104,73)="","Yes",INDEX('No Log'!$H$5:$H$104,73)))</f>
        <v/>
      </c>
      <c r="I12" s="22" t="str">
        <f aca="false">IF(INDEX('No Log'!$C$5:$C$104,74)="","",IF(INDEX('No Log'!$H$5:$H$104,74)="","Yes",INDEX('No Log'!$H$5:$H$104,74)))</f>
        <v/>
      </c>
      <c r="J12" s="22" t="str">
        <f aca="false">IF(INDEX('No Log'!$C$5:$C$104,75)="","",IF(INDEX('No Log'!$H$5:$H$104,75)="","Yes",INDEX('No Log'!$H$5:$H$104,75)))</f>
        <v/>
      </c>
      <c r="K12" s="22" t="str">
        <f aca="false">IF(INDEX('No Log'!$C$5:$C$104,76)="","",IF(INDEX('No Log'!$H$5:$H$104,76)="","Yes",INDEX('No Log'!$H$5:$H$104,76)))</f>
        <v/>
      </c>
      <c r="L12" s="22" t="str">
        <f aca="false">IF(INDEX('No Log'!$C$5:$C$104,77)="","",IF(INDEX('No Log'!$H$5:$H$104,77)="","Yes",INDEX('No Log'!$H$5:$H$104,77)))</f>
        <v/>
      </c>
      <c r="M12" s="22" t="str">
        <f aca="false">IF(INDEX('No Log'!$C$5:$C$104,78)="","",IF(INDEX('No Log'!$H$5:$H$104,78)="","Yes",INDEX('No Log'!$H$5:$H$104,78)))</f>
        <v/>
      </c>
      <c r="N12" s="22" t="str">
        <f aca="false">IF(INDEX('No Log'!$C$5:$C$104,79)="","",IF(INDEX('No Log'!$H$5:$H$104,79)="","Yes",INDEX('No Log'!$H$5:$H$104,79)))</f>
        <v/>
      </c>
      <c r="O12" s="22" t="str">
        <f aca="false">IF(INDEX('No Log'!$C$5:$C$104,80)="","",IF(INDEX('No Log'!$H$5:$H$104,80)="","Yes",INDEX('No Log'!$H$5:$H$104,80)))</f>
        <v/>
      </c>
    </row>
    <row r="13" customFormat="false" ht="21.75" hidden="false" customHeight="true" outlineLevel="0" collapsed="false">
      <c r="B13" s="25" t="str">
        <f aca="false">IF(C5&lt;3,"Log at least 3 no’s to start seeing patterns.",IF(C10&gt;C5/2,"Most of your no’s come from outside your ideal customer. Tighten who you reach out to before you change the offer.",IF(MAX(D17:D24)&lt;2,"No clear pattern among right-fit prospects yet. Keep logging — it usually shows up around 10 to 15.","Your most common no from the right customers is the "&amp;INDEX(B17:B24,MATCH(MAX(D17:D24),D17:D24,0))&amp;" ("&amp;MAX(D17:D24)&amp;" of "&amp;C8&amp;"). That’s the one worth changing your pitch for.")))</f>
        <v>Log at least 3 no’s to start seeing patterns.</v>
      </c>
      <c r="C13" s="25"/>
      <c r="D13" s="25"/>
      <c r="F13" s="22" t="str">
        <f aca="false">IF(INDEX('No Log'!$C$5:$C$104,81)="","",IF(INDEX('No Log'!$H$5:$H$104,81)="","Yes",INDEX('No Log'!$H$5:$H$104,81)))</f>
        <v/>
      </c>
      <c r="G13" s="22" t="str">
        <f aca="false">IF(INDEX('No Log'!$C$5:$C$104,82)="","",IF(INDEX('No Log'!$H$5:$H$104,82)="","Yes",INDEX('No Log'!$H$5:$H$104,82)))</f>
        <v/>
      </c>
      <c r="H13" s="22" t="str">
        <f aca="false">IF(INDEX('No Log'!$C$5:$C$104,83)="","",IF(INDEX('No Log'!$H$5:$H$104,83)="","Yes",INDEX('No Log'!$H$5:$H$104,83)))</f>
        <v/>
      </c>
      <c r="I13" s="22" t="str">
        <f aca="false">IF(INDEX('No Log'!$C$5:$C$104,84)="","",IF(INDEX('No Log'!$H$5:$H$104,84)="","Yes",INDEX('No Log'!$H$5:$H$104,84)))</f>
        <v/>
      </c>
      <c r="J13" s="22" t="str">
        <f aca="false">IF(INDEX('No Log'!$C$5:$C$104,85)="","",IF(INDEX('No Log'!$H$5:$H$104,85)="","Yes",INDEX('No Log'!$H$5:$H$104,85)))</f>
        <v/>
      </c>
      <c r="K13" s="22" t="str">
        <f aca="false">IF(INDEX('No Log'!$C$5:$C$104,86)="","",IF(INDEX('No Log'!$H$5:$H$104,86)="","Yes",INDEX('No Log'!$H$5:$H$104,86)))</f>
        <v/>
      </c>
      <c r="L13" s="22" t="str">
        <f aca="false">IF(INDEX('No Log'!$C$5:$C$104,87)="","",IF(INDEX('No Log'!$H$5:$H$104,87)="","Yes",INDEX('No Log'!$H$5:$H$104,87)))</f>
        <v/>
      </c>
      <c r="M13" s="22" t="str">
        <f aca="false">IF(INDEX('No Log'!$C$5:$C$104,88)="","",IF(INDEX('No Log'!$H$5:$H$104,88)="","Yes",INDEX('No Log'!$H$5:$H$104,88)))</f>
        <v/>
      </c>
      <c r="N13" s="22" t="str">
        <f aca="false">IF(INDEX('No Log'!$C$5:$C$104,89)="","",IF(INDEX('No Log'!$H$5:$H$104,89)="","Yes",INDEX('No Log'!$H$5:$H$104,89)))</f>
        <v/>
      </c>
      <c r="O13" s="22" t="str">
        <f aca="false">IF(INDEX('No Log'!$C$5:$C$104,90)="","",IF(INDEX('No Log'!$H$5:$H$104,90)="","Yes",INDEX('No Log'!$H$5:$H$104,90)))</f>
        <v/>
      </c>
    </row>
    <row r="14" customFormat="false" ht="21.75" hidden="false" customHeight="true" outlineLevel="0" collapsed="false">
      <c r="B14" s="25"/>
      <c r="C14" s="25"/>
      <c r="D14" s="25"/>
      <c r="F14" s="22" t="str">
        <f aca="false">IF(INDEX('No Log'!$C$5:$C$104,91)="","",IF(INDEX('No Log'!$H$5:$H$104,91)="","Yes",INDEX('No Log'!$H$5:$H$104,91)))</f>
        <v/>
      </c>
      <c r="G14" s="22" t="str">
        <f aca="false">IF(INDEX('No Log'!$C$5:$C$104,92)="","",IF(INDEX('No Log'!$H$5:$H$104,92)="","Yes",INDEX('No Log'!$H$5:$H$104,92)))</f>
        <v/>
      </c>
      <c r="H14" s="22" t="str">
        <f aca="false">IF(INDEX('No Log'!$C$5:$C$104,93)="","",IF(INDEX('No Log'!$H$5:$H$104,93)="","Yes",INDEX('No Log'!$H$5:$H$104,93)))</f>
        <v/>
      </c>
      <c r="I14" s="22" t="str">
        <f aca="false">IF(INDEX('No Log'!$C$5:$C$104,94)="","",IF(INDEX('No Log'!$H$5:$H$104,94)="","Yes",INDEX('No Log'!$H$5:$H$104,94)))</f>
        <v/>
      </c>
      <c r="J14" s="22" t="str">
        <f aca="false">IF(INDEX('No Log'!$C$5:$C$104,95)="","",IF(INDEX('No Log'!$H$5:$H$104,95)="","Yes",INDEX('No Log'!$H$5:$H$104,95)))</f>
        <v/>
      </c>
      <c r="K14" s="22" t="str">
        <f aca="false">IF(INDEX('No Log'!$C$5:$C$104,96)="","",IF(INDEX('No Log'!$H$5:$H$104,96)="","Yes",INDEX('No Log'!$H$5:$H$104,96)))</f>
        <v/>
      </c>
      <c r="L14" s="22" t="str">
        <f aca="false">IF(INDEX('No Log'!$C$5:$C$104,97)="","",IF(INDEX('No Log'!$H$5:$H$104,97)="","Yes",INDEX('No Log'!$H$5:$H$104,97)))</f>
        <v/>
      </c>
      <c r="M14" s="22" t="str">
        <f aca="false">IF(INDEX('No Log'!$C$5:$C$104,98)="","",IF(INDEX('No Log'!$H$5:$H$104,98)="","Yes",INDEX('No Log'!$H$5:$H$104,98)))</f>
        <v/>
      </c>
      <c r="N14" s="22" t="str">
        <f aca="false">IF(INDEX('No Log'!$C$5:$C$104,99)="","",IF(INDEX('No Log'!$H$5:$H$104,99)="","Yes",INDEX('No Log'!$H$5:$H$104,99)))</f>
        <v/>
      </c>
      <c r="O14" s="22" t="str">
        <f aca="false">IF(INDEX('No Log'!$C$5:$C$104,100)="","",IF(INDEX('No Log'!$H$5:$H$104,100)="","Yes",INDEX('No Log'!$H$5:$H$104,100)))</f>
        <v/>
      </c>
    </row>
    <row r="15" customFormat="false" ht="25.5" hidden="false" customHeight="true" outlineLevel="0" collapsed="false">
      <c r="B15" s="25"/>
      <c r="C15" s="25"/>
      <c r="D15" s="25"/>
    </row>
    <row r="16" customFormat="false" ht="15" hidden="false" customHeight="false" outlineLevel="0" collapsed="false">
      <c r="B16" s="26" t="s">
        <v>16</v>
      </c>
      <c r="C16" s="26" t="s">
        <v>81</v>
      </c>
      <c r="D16" s="26" t="s">
        <v>77</v>
      </c>
      <c r="F16" s="27"/>
      <c r="G16" s="28" t="s">
        <v>77</v>
      </c>
    </row>
    <row r="17" customFormat="false" ht="15" hidden="false" customHeight="false" outlineLevel="0" collapsed="false">
      <c r="B17" s="29" t="s">
        <v>20</v>
      </c>
      <c r="C17" s="29" t="n">
        <f aca="false">COUNTIFS('No Log'!$C$5:$C$104,"&lt;&gt;",'No Log'!$E$5:$E$104,B17)</f>
        <v>0</v>
      </c>
      <c r="D17" s="29" t="n">
        <f aca="false">COUNTIFS('No Log'!$C$5:$C$104,"&lt;&gt;",'No Log'!$E$5:$E$104,B17,'No Log'!$H$5:$H$104,"Yes")</f>
        <v>0</v>
      </c>
      <c r="F17" s="30"/>
      <c r="G17" s="28" t="s">
        <v>78</v>
      </c>
    </row>
    <row r="18" customFormat="false" ht="15" hidden="false" customHeight="false" outlineLevel="0" collapsed="false">
      <c r="B18" s="29" t="s">
        <v>24</v>
      </c>
      <c r="C18" s="29" t="n">
        <f aca="false">COUNTIFS('No Log'!$C$5:$C$104,"&lt;&gt;",'No Log'!$E$5:$E$104,B18)</f>
        <v>0</v>
      </c>
      <c r="D18" s="29" t="n">
        <f aca="false">COUNTIFS('No Log'!$C$5:$C$104,"&lt;&gt;",'No Log'!$E$5:$E$104,B18,'No Log'!$H$5:$H$104,"Yes")</f>
        <v>0</v>
      </c>
      <c r="F18" s="31"/>
      <c r="G18" s="28" t="s">
        <v>79</v>
      </c>
    </row>
    <row r="19" customFormat="false" ht="15" hidden="false" customHeight="false" outlineLevel="0" collapsed="false">
      <c r="B19" s="29" t="s">
        <v>28</v>
      </c>
      <c r="C19" s="29" t="n">
        <f aca="false">COUNTIFS('No Log'!$C$5:$C$104,"&lt;&gt;",'No Log'!$E$5:$E$104,B19)</f>
        <v>0</v>
      </c>
      <c r="D19" s="29" t="n">
        <f aca="false">COUNTIFS('No Log'!$C$5:$C$104,"&lt;&gt;",'No Log'!$E$5:$E$104,B19,'No Log'!$H$5:$H$104,"Yes")</f>
        <v>0</v>
      </c>
    </row>
    <row r="20" customFormat="false" ht="15" hidden="false" customHeight="false" outlineLevel="0" collapsed="false">
      <c r="B20" s="29" t="s">
        <v>32</v>
      </c>
      <c r="C20" s="29" t="n">
        <f aca="false">COUNTIFS('No Log'!$C$5:$C$104,"&lt;&gt;",'No Log'!$E$5:$E$104,B20)</f>
        <v>0</v>
      </c>
      <c r="D20" s="29" t="n">
        <f aca="false">COUNTIFS('No Log'!$C$5:$C$104,"&lt;&gt;",'No Log'!$E$5:$E$104,B20,'No Log'!$H$5:$H$104,"Yes")</f>
        <v>0</v>
      </c>
    </row>
    <row r="21" customFormat="false" ht="15" hidden="false" customHeight="false" outlineLevel="0" collapsed="false">
      <c r="B21" s="29" t="s">
        <v>36</v>
      </c>
      <c r="C21" s="29" t="n">
        <f aca="false">COUNTIFS('No Log'!$C$5:$C$104,"&lt;&gt;",'No Log'!$E$5:$E$104,B21)</f>
        <v>0</v>
      </c>
      <c r="D21" s="29" t="n">
        <f aca="false">COUNTIFS('No Log'!$C$5:$C$104,"&lt;&gt;",'No Log'!$E$5:$E$104,B21,'No Log'!$H$5:$H$104,"Yes")</f>
        <v>0</v>
      </c>
    </row>
    <row r="22" customFormat="false" ht="15" hidden="false" customHeight="false" outlineLevel="0" collapsed="false">
      <c r="B22" s="29" t="s">
        <v>40</v>
      </c>
      <c r="C22" s="29" t="n">
        <f aca="false">COUNTIFS('No Log'!$C$5:$C$104,"&lt;&gt;",'No Log'!$E$5:$E$104,B22)</f>
        <v>0</v>
      </c>
      <c r="D22" s="29" t="n">
        <f aca="false">COUNTIFS('No Log'!$C$5:$C$104,"&lt;&gt;",'No Log'!$E$5:$E$104,B22,'No Log'!$H$5:$H$104,"Yes")</f>
        <v>0</v>
      </c>
    </row>
    <row r="23" customFormat="false" ht="15" hidden="false" customHeight="false" outlineLevel="0" collapsed="false">
      <c r="B23" s="29" t="s">
        <v>44</v>
      </c>
      <c r="C23" s="29" t="n">
        <f aca="false">COUNTIFS('No Log'!$C$5:$C$104,"&lt;&gt;",'No Log'!$E$5:$E$104,B23)</f>
        <v>0</v>
      </c>
      <c r="D23" s="29" t="n">
        <f aca="false">COUNTIFS('No Log'!$C$5:$C$104,"&lt;&gt;",'No Log'!$E$5:$E$104,B23,'No Log'!$H$5:$H$104,"Yes")</f>
        <v>0</v>
      </c>
    </row>
    <row r="24" customFormat="false" ht="15" hidden="false" customHeight="false" outlineLevel="0" collapsed="false">
      <c r="B24" s="29" t="s">
        <v>48</v>
      </c>
      <c r="C24" s="29" t="n">
        <f aca="false">COUNTIFS('No Log'!$C$5:$C$104,"&lt;&gt;",'No Log'!$E$5:$E$104,B24)</f>
        <v>0</v>
      </c>
      <c r="D24" s="29" t="n">
        <f aca="false">COUNTIFS('No Log'!$C$5:$C$104,"&lt;&gt;",'No Log'!$E$5:$E$104,B24,'No Log'!$H$5:$H$104,"Yes")</f>
        <v>0</v>
      </c>
    </row>
  </sheetData>
  <mergeCells count="1">
    <mergeCell ref="B13:D15"/>
  </mergeCells>
  <conditionalFormatting sqref="F5:O14">
    <cfRule type="expression" priority="2" aboveAverage="0" equalAverage="0" bottom="0" percent="0" rank="0" text="" dxfId="0">
      <formula>F5="Yes"</formula>
    </cfRule>
    <cfRule type="expression" priority="3" aboveAverage="0" equalAverage="0" bottom="0" percent="0" rank="0" text="" dxfId="1">
      <formula>F5="Not sure"</formula>
    </cfRule>
    <cfRule type="expression" priority="4" aboveAverage="0" equalAverage="0" bottom="0" percent="0" rank="0" text="" dxfId="2">
      <formula>F5="No"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2026-09-22T15:40:24Z</dcterms:created>
  <dc:creator>openpyxl</dc:creator>
  <dc:description/>
  <dc:language>en-US</dc:language>
  <cp:lastModifiedBy/>
  <dcterms:modified xsi:type="dcterms:W3CDTF">2026-09-22T15:40:26Z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